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9630" activeTab="0"/>
  </bookViews>
  <sheets>
    <sheet name="Summary" sheetId="1" r:id="rId1"/>
    <sheet name="CPT" sheetId="2" r:id="rId2"/>
    <sheet name="WC011" sheetId="3" r:id="rId3"/>
    <sheet name="WC012" sheetId="4" r:id="rId4"/>
    <sheet name="WC013" sheetId="5" r:id="rId5"/>
    <sheet name="WC014" sheetId="6" r:id="rId6"/>
    <sheet name="WC015" sheetId="7" r:id="rId7"/>
    <sheet name="DC1" sheetId="8" r:id="rId8"/>
    <sheet name="WC022" sheetId="9" r:id="rId9"/>
    <sheet name="WC023" sheetId="10" r:id="rId10"/>
    <sheet name="WC024" sheetId="11" r:id="rId11"/>
    <sheet name="WC025" sheetId="12" r:id="rId12"/>
    <sheet name="WC026" sheetId="13" r:id="rId13"/>
    <sheet name="DC2" sheetId="14" r:id="rId14"/>
    <sheet name="WC031" sheetId="15" r:id="rId15"/>
    <sheet name="WC032" sheetId="16" r:id="rId16"/>
    <sheet name="WC033" sheetId="17" r:id="rId17"/>
    <sheet name="WC034" sheetId="18" r:id="rId18"/>
    <sheet name="DC3" sheetId="19" r:id="rId19"/>
    <sheet name="WC041" sheetId="20" r:id="rId20"/>
    <sheet name="WC042" sheetId="21" r:id="rId21"/>
    <sheet name="WC043" sheetId="22" r:id="rId22"/>
    <sheet name="WC044" sheetId="23" r:id="rId23"/>
    <sheet name="WC045" sheetId="24" r:id="rId24"/>
    <sheet name="WC047" sheetId="25" r:id="rId25"/>
    <sheet name="WC048" sheetId="26" r:id="rId26"/>
    <sheet name="DC4" sheetId="27" r:id="rId27"/>
    <sheet name="WC051" sheetId="28" r:id="rId28"/>
    <sheet name="WC052" sheetId="29" r:id="rId29"/>
    <sheet name="WC053" sheetId="30" r:id="rId30"/>
    <sheet name="DC5" sheetId="31" r:id="rId31"/>
  </sheets>
  <definedNames>
    <definedName name="_xlnm.Print_Area" localSheetId="1">'CPT'!$A$1:$AA$45</definedName>
    <definedName name="_xlnm.Print_Area" localSheetId="7">'DC1'!$A$1:$AA$45</definedName>
    <definedName name="_xlnm.Print_Area" localSheetId="13">'DC2'!$A$1:$AA$45</definedName>
    <definedName name="_xlnm.Print_Area" localSheetId="18">'DC3'!$A$1:$AA$45</definedName>
    <definedName name="_xlnm.Print_Area" localSheetId="26">'DC4'!$A$1:$AA$45</definedName>
    <definedName name="_xlnm.Print_Area" localSheetId="30">'DC5'!$A$1:$AA$45</definedName>
    <definedName name="_xlnm.Print_Area" localSheetId="0">'Summary'!$A$1:$AA$45</definedName>
    <definedName name="_xlnm.Print_Area" localSheetId="2">'WC011'!$A$1:$AA$45</definedName>
    <definedName name="_xlnm.Print_Area" localSheetId="3">'WC012'!$A$1:$AA$45</definedName>
    <definedName name="_xlnm.Print_Area" localSheetId="4">'WC013'!$A$1:$AA$45</definedName>
    <definedName name="_xlnm.Print_Area" localSheetId="5">'WC014'!$A$1:$AA$45</definedName>
    <definedName name="_xlnm.Print_Area" localSheetId="6">'WC015'!$A$1:$AA$45</definedName>
    <definedName name="_xlnm.Print_Area" localSheetId="8">'WC022'!$A$1:$AA$45</definedName>
    <definedName name="_xlnm.Print_Area" localSheetId="9">'WC023'!$A$1:$AA$45</definedName>
    <definedName name="_xlnm.Print_Area" localSheetId="10">'WC024'!$A$1:$AA$45</definedName>
    <definedName name="_xlnm.Print_Area" localSheetId="11">'WC025'!$A$1:$AA$45</definedName>
    <definedName name="_xlnm.Print_Area" localSheetId="12">'WC026'!$A$1:$AA$45</definedName>
    <definedName name="_xlnm.Print_Area" localSheetId="14">'WC031'!$A$1:$AA$45</definedName>
    <definedName name="_xlnm.Print_Area" localSheetId="15">'WC032'!$A$1:$AA$45</definedName>
    <definedName name="_xlnm.Print_Area" localSheetId="16">'WC033'!$A$1:$AA$45</definedName>
    <definedName name="_xlnm.Print_Area" localSheetId="17">'WC034'!$A$1:$AA$45</definedName>
    <definedName name="_xlnm.Print_Area" localSheetId="19">'WC041'!$A$1:$AA$45</definedName>
    <definedName name="_xlnm.Print_Area" localSheetId="20">'WC042'!$A$1:$AA$45</definedName>
    <definedName name="_xlnm.Print_Area" localSheetId="21">'WC043'!$A$1:$AA$45</definedName>
    <definedName name="_xlnm.Print_Area" localSheetId="22">'WC044'!$A$1:$AA$45</definedName>
    <definedName name="_xlnm.Print_Area" localSheetId="23">'WC045'!$A$1:$AA$45</definedName>
    <definedName name="_xlnm.Print_Area" localSheetId="24">'WC047'!$A$1:$AA$45</definedName>
    <definedName name="_xlnm.Print_Area" localSheetId="25">'WC048'!$A$1:$AA$45</definedName>
    <definedName name="_xlnm.Print_Area" localSheetId="27">'WC051'!$A$1:$AA$45</definedName>
    <definedName name="_xlnm.Print_Area" localSheetId="28">'WC052'!$A$1:$AA$45</definedName>
    <definedName name="_xlnm.Print_Area" localSheetId="29">'WC053'!$A$1:$AA$45</definedName>
  </definedNames>
  <calcPr fullCalcOnLoad="1"/>
</workbook>
</file>

<file path=xl/sharedStrings.xml><?xml version="1.0" encoding="utf-8"?>
<sst xmlns="http://schemas.openxmlformats.org/spreadsheetml/2006/main" count="2108" uniqueCount="97">
  <si>
    <t>Western Cape: Cape Town(CPT) - Table C5 Quarterly Budgeted Capital Expenditure by Functional Classification and Funding for 3rd Quarter ended 31 March 2020 (Figures Finalised as at 2020/05/14)</t>
  </si>
  <si>
    <t>Description</t>
  </si>
  <si>
    <t>2018/19</t>
  </si>
  <si>
    <t>2019/20</t>
  </si>
  <si>
    <t>Budget year 2019/20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</si>
  <si>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</si>
  <si>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</si>
  <si>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</si>
  <si>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</si>
  <si>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</si>
  <si>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</si>
  <si>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</si>
  <si>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</si>
  <si>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</si>
  <si>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</si>
  <si>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</si>
  <si>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</si>
  <si>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</si>
  <si>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</si>
  <si>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</si>
  <si>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</si>
  <si>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</si>
  <si>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</si>
  <si>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</si>
  <si>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</si>
  <si>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</si>
  <si>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</si>
  <si>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</si>
  <si>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</si>
  <si>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</si>
  <si>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Capital Expenditure - Functional</t>
  </si>
  <si>
    <t>Municipal governance and administration</t>
  </si>
  <si>
    <t>Executive and council</t>
  </si>
  <si>
    <t>Finance and administration</t>
  </si>
  <si>
    <t>Internal audit</t>
  </si>
  <si>
    <t>Community and public safety</t>
  </si>
  <si>
    <t>Community and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</si>
  <si>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</si>
  <si>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</si>
  <si>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</si>
  <si>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</si>
  <si>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</si>
  <si>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</si>
  <si>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</si>
  <si>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</si>
  <si>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</si>
  <si>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Energy sources</t>
  </si>
  <si>
    <t>Water management</t>
  </si>
  <si>
    <t>Waste water management</t>
  </si>
  <si>
    <t>Waste management</t>
  </si>
  <si>
    <t>Other</t>
  </si>
  <si>
    <t>Total Capital Expenditure - Functional</t>
  </si>
  <si>
    <t>3</t>
  </si>
  <si>
    <t>Funded by</t>
  </si>
  <si>
    <t>National Government</t>
  </si>
  <si>
    <t>Provincial Government</t>
  </si>
  <si>
    <t>District Municipality</t>
  </si>
  <si>
    <t>Transfers and subsidies - capital (monetary allocations) (Nat / Prov Departm Agencies, Households, Non-profit Institutions, Private Enterprises, Public Corporatons, Higher Educ Institutions)</t>
  </si>
  <si>
    <t>Transfers recognised - capital</t>
  </si>
  <si>
    <t>Borrowing</t>
  </si>
  <si>
    <t>6</t>
  </si>
  <si>
    <t>Internally generated funds</t>
  </si>
  <si>
    <t>Total Capital Funding</t>
  </si>
  <si>
    <t>Western Cape: Matzikama(WC011) - Table C5 Quarterly Budgeted Capital Expenditure by Functional Classification and Funding for 3rd Quarter ended 31 March 2020 (Figures Finalised as at 2020/05/14)</t>
  </si>
  <si>
    <t>Western Cape: Cederberg(WC012) - Table C5 Quarterly Budgeted Capital Expenditure by Functional Classification and Funding for 3rd Quarter ended 31 March 2020 (Figures Finalised as at 2020/05/14)</t>
  </si>
  <si>
    <t>Western Cape: Bergrivier(WC013) - Table C5 Quarterly Budgeted Capital Expenditure by Functional Classification and Funding for 3rd Quarter ended 31 March 2020 (Figures Finalised as at 2020/05/14)</t>
  </si>
  <si>
    <t>Western Cape: Saldanha Bay(WC014) - Table C5 Quarterly Budgeted Capital Expenditure by Functional Classification and Funding for 3rd Quarter ended 31 March 2020 (Figures Finalised as at 2020/05/14)</t>
  </si>
  <si>
    <t>Western Cape: Swartland(WC015) - Table C5 Quarterly Budgeted Capital Expenditure by Functional Classification and Funding for 3rd Quarter ended 31 March 2020 (Figures Finalised as at 2020/05/14)</t>
  </si>
  <si>
    <t>Western Cape: West Coast(DC1) - Table C5 Quarterly Budgeted Capital Expenditure by Functional Classification and Funding for 3rd Quarter ended 31 March 2020 (Figures Finalised as at 2020/05/14)</t>
  </si>
  <si>
    <t>Western Cape: Witzenberg(WC022) - Table C5 Quarterly Budgeted Capital Expenditure by Functional Classification and Funding for 3rd Quarter ended 31 March 2020 (Figures Finalised as at 2020/05/14)</t>
  </si>
  <si>
    <t>Western Cape: Drakenstein(WC023) - Table C5 Quarterly Budgeted Capital Expenditure by Functional Classification and Funding for 3rd Quarter ended 31 March 2020 (Figures Finalised as at 2020/05/14)</t>
  </si>
  <si>
    <t>Western Cape: Stellenbosch(WC024) - Table C5 Quarterly Budgeted Capital Expenditure by Functional Classification and Funding for 3rd Quarter ended 31 March 2020 (Figures Finalised as at 2020/05/14)</t>
  </si>
  <si>
    <t>Western Cape: Breede Valley(WC025) - Table C5 Quarterly Budgeted Capital Expenditure by Functional Classification and Funding for 3rd Quarter ended 31 March 2020 (Figures Finalised as at 2020/05/14)</t>
  </si>
  <si>
    <t>Western Cape: Langeberg(WC026) - Table C5 Quarterly Budgeted Capital Expenditure by Functional Classification and Funding for 3rd Quarter ended 31 March 2020 (Figures Finalised as at 2020/05/14)</t>
  </si>
  <si>
    <t>Western Cape: Cape Winelands DM(DC2) - Table C5 Quarterly Budgeted Capital Expenditure by Functional Classification and Funding for 3rd Quarter ended 31 March 2020 (Figures Finalised as at 2020/05/14)</t>
  </si>
  <si>
    <t>Western Cape: Theewaterskloof(WC031) - Table C5 Quarterly Budgeted Capital Expenditure by Functional Classification and Funding for 3rd Quarter ended 31 March 2020 (Figures Finalised as at 2020/05/14)</t>
  </si>
  <si>
    <t>Western Cape: Overstrand(WC032) - Table C5 Quarterly Budgeted Capital Expenditure by Functional Classification and Funding for 3rd Quarter ended 31 March 2020 (Figures Finalised as at 2020/05/14)</t>
  </si>
  <si>
    <t>Western Cape: Cape Agulhas(WC033) - Table C5 Quarterly Budgeted Capital Expenditure by Functional Classification and Funding for 3rd Quarter ended 31 March 2020 (Figures Finalised as at 2020/05/14)</t>
  </si>
  <si>
    <t>Western Cape: Swellendam(WC034) - Table C5 Quarterly Budgeted Capital Expenditure by Functional Classification and Funding for 3rd Quarter ended 31 March 2020 (Figures Finalised as at 2020/05/14)</t>
  </si>
  <si>
    <t>Western Cape: Overberg(DC3) - Table C5 Quarterly Budgeted Capital Expenditure by Functional Classification and Funding for 3rd Quarter ended 31 March 2020 (Figures Finalised as at 2020/05/14)</t>
  </si>
  <si>
    <t>Western Cape: Kannaland(WC041) - Table C5 Quarterly Budgeted Capital Expenditure by Functional Classification and Funding for 3rd Quarter ended 31 March 2020 (Figures Finalised as at 2020/05/14)</t>
  </si>
  <si>
    <t>Western Cape: Hessequa(WC042) - Table C5 Quarterly Budgeted Capital Expenditure by Functional Classification and Funding for 3rd Quarter ended 31 March 2020 (Figures Finalised as at 2020/05/14)</t>
  </si>
  <si>
    <t>Western Cape: Mossel Bay(WC043) - Table C5 Quarterly Budgeted Capital Expenditure by Functional Classification and Funding for 3rd Quarter ended 31 March 2020 (Figures Finalised as at 2020/05/14)</t>
  </si>
  <si>
    <t>Western Cape: George(WC044) - Table C5 Quarterly Budgeted Capital Expenditure by Functional Classification and Funding for 3rd Quarter ended 31 March 2020 (Figures Finalised as at 2020/05/14)</t>
  </si>
  <si>
    <t>Western Cape: Oudtshoorn(WC045) - Table C5 Quarterly Budgeted Capital Expenditure by Functional Classification and Funding for 3rd Quarter ended 31 March 2020 (Figures Finalised as at 2020/05/14)</t>
  </si>
  <si>
    <t>Western Cape: Bitou(WC047) - Table C5 Quarterly Budgeted Capital Expenditure by Functional Classification and Funding for 3rd Quarter ended 31 March 2020 (Figures Finalised as at 2020/05/14)</t>
  </si>
  <si>
    <t>Western Cape: Knysna(WC048) - Table C5 Quarterly Budgeted Capital Expenditure by Functional Classification and Funding for 3rd Quarter ended 31 March 2020 (Figures Finalised as at 2020/05/14)</t>
  </si>
  <si>
    <t>Western Cape: Garden Route(DC4) - Table C5 Quarterly Budgeted Capital Expenditure by Functional Classification and Funding for 3rd Quarter ended 31 March 2020 (Figures Finalised as at 2020/05/14)</t>
  </si>
  <si>
    <t>Western Cape: Laingsburg(WC051) - Table C5 Quarterly Budgeted Capital Expenditure by Functional Classification and Funding for 3rd Quarter ended 31 March 2020 (Figures Finalised as at 2020/05/14)</t>
  </si>
  <si>
    <t>Western Cape: Prince Albert(WC052) - Table C5 Quarterly Budgeted Capital Expenditure by Functional Classification and Funding for 3rd Quarter ended 31 March 2020 (Figures Finalised as at 2020/05/14)</t>
  </si>
  <si>
    <t>Western Cape: Beaufort West(WC053) - Table C5 Quarterly Budgeted Capital Expenditure by Functional Classification and Funding for 3rd Quarter ended 31 March 2020 (Figures Finalised as at 2020/05/14)</t>
  </si>
  <si>
    <t>Western Cape: Central Karoo(DC5) - Table C5 Quarterly Budgeted Capital Expenditure by Functional Classification and Funding for 3rd Quarter ended 31 March 2020 (Figures Finalised as at 2020/05/14)</t>
  </si>
  <si>
    <t>Summary - Table C5 Quarterly Budgeted Capital Expenditure by Functional Classification and Funding for 3rd Quarter ended 31 March 2020 (Figures Finalised as at 2020/05/14)</t>
  </si>
  <si>
    <t>References</t>
  </si>
  <si>
    <t>3. Capital expenditure by functional classification must reconcile to the total of multi-year and single year appropriations</t>
  </si>
  <si>
    <t>6. Include finance leases and PPP capital funding component of unitary payment - total borrowing/repayments to reconcile to changes in Table SA17</t>
  </si>
  <si>
    <t>Ref</t>
  </si>
</sst>
</file>

<file path=xl/styles.xml><?xml version="1.0" encoding="utf-8"?>
<styleSheet xmlns="http://schemas.openxmlformats.org/spreadsheetml/2006/main">
  <numFmts count="25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_);\(#,###\);"/>
    <numFmt numFmtId="177" formatCode="#,###.00_);\(#,###.00\);"/>
    <numFmt numFmtId="178" formatCode="_ * #,##0.00_ ;_ * \(#,##0.00\)_ ;_ * &quot;-&quot;??_ ;_ @_ "/>
    <numFmt numFmtId="179" formatCode="_(* #,##0,_);_(* \(#,##0,\);_(* &quot;–&quot;?_);_(@_)"/>
    <numFmt numFmtId="180" formatCode="_(* #,##0,_);_(* \(#,##0,\);_(* &quot;- &quot;?_);_(@_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8" fillId="32" borderId="7" applyNumberFormat="0" applyFont="0" applyAlignment="0" applyProtection="0"/>
    <xf numFmtId="0" fontId="43" fillId="27" borderId="8" applyNumberFormat="0" applyAlignment="0" applyProtection="0"/>
    <xf numFmtId="9" fontId="28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3" fillId="0" borderId="10" xfId="0" applyFont="1" applyFill="1" applyBorder="1" applyAlignment="1">
      <alignment vertical="center"/>
    </xf>
    <xf numFmtId="0" fontId="6" fillId="0" borderId="11" xfId="0" applyNumberFormat="1" applyFont="1" applyFill="1" applyBorder="1" applyAlignment="1" applyProtection="1">
      <alignment horizontal="left" indent="1"/>
      <protection/>
    </xf>
    <xf numFmtId="0" fontId="5" fillId="0" borderId="12" xfId="0" applyNumberFormat="1" applyFont="1" applyBorder="1" applyAlignment="1" applyProtection="1">
      <alignment horizontal="center"/>
      <protection/>
    </xf>
    <xf numFmtId="178" fontId="3" fillId="0" borderId="12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indent="2"/>
      <protection/>
    </xf>
    <xf numFmtId="178" fontId="5" fillId="0" borderId="12" xfId="0" applyNumberFormat="1" applyFont="1" applyFill="1" applyBorder="1" applyAlignment="1" applyProtection="1">
      <alignment/>
      <protection/>
    </xf>
    <xf numFmtId="178" fontId="5" fillId="0" borderId="12" xfId="42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Border="1" applyAlignment="1" applyProtection="1">
      <alignment/>
      <protection/>
    </xf>
    <xf numFmtId="0" fontId="5" fillId="0" borderId="14" xfId="0" applyNumberFormat="1" applyFont="1" applyBorder="1" applyAlignment="1" applyProtection="1">
      <alignment horizontal="center"/>
      <protection/>
    </xf>
    <xf numFmtId="0" fontId="5" fillId="0" borderId="11" xfId="0" applyNumberFormat="1" applyFont="1" applyBorder="1" applyAlignment="1" applyProtection="1">
      <alignment/>
      <protection/>
    </xf>
    <xf numFmtId="0" fontId="7" fillId="0" borderId="12" xfId="0" applyNumberFormat="1" applyFont="1" applyBorder="1" applyAlignment="1" applyProtection="1">
      <alignment horizontal="center"/>
      <protection/>
    </xf>
    <xf numFmtId="178" fontId="3" fillId="0" borderId="15" xfId="0" applyNumberFormat="1" applyFont="1" applyFill="1" applyBorder="1" applyAlignment="1" applyProtection="1">
      <alignment/>
      <protection/>
    </xf>
    <xf numFmtId="0" fontId="8" fillId="0" borderId="16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/>
      <protection/>
    </xf>
    <xf numFmtId="180" fontId="3" fillId="0" borderId="17" xfId="0" applyNumberFormat="1" applyFont="1" applyFill="1" applyBorder="1" applyAlignment="1" applyProtection="1">
      <alignment/>
      <protection/>
    </xf>
    <xf numFmtId="180" fontId="3" fillId="0" borderId="18" xfId="0" applyNumberFormat="1" applyFont="1" applyFill="1" applyBorder="1" applyAlignment="1" applyProtection="1">
      <alignment/>
      <protection/>
    </xf>
    <xf numFmtId="180" fontId="3" fillId="0" borderId="12" xfId="0" applyNumberFormat="1" applyFont="1" applyFill="1" applyBorder="1" applyAlignment="1" applyProtection="1">
      <alignment/>
      <protection/>
    </xf>
    <xf numFmtId="180" fontId="5" fillId="0" borderId="17" xfId="0" applyNumberFormat="1" applyFont="1" applyFill="1" applyBorder="1" applyAlignment="1" applyProtection="1">
      <alignment/>
      <protection/>
    </xf>
    <xf numFmtId="180" fontId="5" fillId="0" borderId="18" xfId="0" applyNumberFormat="1" applyFont="1" applyFill="1" applyBorder="1" applyAlignment="1" applyProtection="1">
      <alignment/>
      <protection/>
    </xf>
    <xf numFmtId="180" fontId="5" fillId="0" borderId="12" xfId="0" applyNumberFormat="1" applyFont="1" applyFill="1" applyBorder="1" applyAlignment="1" applyProtection="1">
      <alignment/>
      <protection/>
    </xf>
    <xf numFmtId="180" fontId="5" fillId="0" borderId="17" xfId="42" applyNumberFormat="1" applyFont="1" applyFill="1" applyBorder="1" applyAlignment="1" applyProtection="1">
      <alignment/>
      <protection/>
    </xf>
    <xf numFmtId="180" fontId="5" fillId="0" borderId="18" xfId="42" applyNumberFormat="1" applyFont="1" applyFill="1" applyBorder="1" applyAlignment="1" applyProtection="1">
      <alignment/>
      <protection/>
    </xf>
    <xf numFmtId="180" fontId="5" fillId="0" borderId="12" xfId="42" applyNumberFormat="1" applyFont="1" applyFill="1" applyBorder="1" applyAlignment="1" applyProtection="1">
      <alignment/>
      <protection/>
    </xf>
    <xf numFmtId="180" fontId="3" fillId="0" borderId="19" xfId="0" applyNumberFormat="1" applyFont="1" applyFill="1" applyBorder="1" applyAlignment="1" applyProtection="1">
      <alignment/>
      <protection/>
    </xf>
    <xf numFmtId="180" fontId="3" fillId="0" borderId="20" xfId="0" applyNumberFormat="1" applyFont="1" applyFill="1" applyBorder="1" applyAlignment="1" applyProtection="1">
      <alignment/>
      <protection/>
    </xf>
    <xf numFmtId="180" fontId="3" fillId="0" borderId="15" xfId="0" applyNumberFormat="1" applyFont="1" applyFill="1" applyBorder="1" applyAlignment="1" applyProtection="1">
      <alignment/>
      <protection/>
    </xf>
    <xf numFmtId="180" fontId="5" fillId="0" borderId="21" xfId="0" applyNumberFormat="1" applyFont="1" applyFill="1" applyBorder="1" applyAlignment="1" applyProtection="1">
      <alignment/>
      <protection/>
    </xf>
    <xf numFmtId="180" fontId="5" fillId="0" borderId="21" xfId="42" applyNumberFormat="1" applyFont="1" applyFill="1" applyBorder="1" applyAlignment="1" applyProtection="1">
      <alignment/>
      <protection/>
    </xf>
    <xf numFmtId="180" fontId="3" fillId="0" borderId="21" xfId="0" applyNumberFormat="1" applyFont="1" applyFill="1" applyBorder="1" applyAlignment="1" applyProtection="1">
      <alignment/>
      <protection/>
    </xf>
    <xf numFmtId="180" fontId="3" fillId="0" borderId="22" xfId="0" applyNumberFormat="1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left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/>
      <protection/>
    </xf>
    <xf numFmtId="180" fontId="3" fillId="0" borderId="33" xfId="0" applyNumberFormat="1" applyFont="1" applyBorder="1" applyAlignment="1" applyProtection="1">
      <alignment horizontal="center"/>
      <protection/>
    </xf>
    <xf numFmtId="180" fontId="3" fillId="0" borderId="23" xfId="0" applyNumberFormat="1" applyFont="1" applyBorder="1" applyAlignment="1" applyProtection="1">
      <alignment horizontal="center"/>
      <protection/>
    </xf>
    <xf numFmtId="180" fontId="3" fillId="0" borderId="10" xfId="0" applyNumberFormat="1" applyFont="1" applyBorder="1" applyAlignment="1" applyProtection="1">
      <alignment horizontal="center"/>
      <protection/>
    </xf>
    <xf numFmtId="178" fontId="3" fillId="0" borderId="10" xfId="0" applyNumberFormat="1" applyFont="1" applyBorder="1" applyAlignment="1" applyProtection="1">
      <alignment horizontal="center"/>
      <protection/>
    </xf>
    <xf numFmtId="180" fontId="3" fillId="0" borderId="34" xfId="0" applyNumberFormat="1" applyFont="1" applyBorder="1" applyAlignment="1" applyProtection="1">
      <alignment horizontal="center"/>
      <protection/>
    </xf>
    <xf numFmtId="180" fontId="3" fillId="0" borderId="32" xfId="0" applyNumberFormat="1" applyFont="1" applyFill="1" applyBorder="1" applyAlignment="1" applyProtection="1">
      <alignment/>
      <protection/>
    </xf>
    <xf numFmtId="180" fontId="3" fillId="0" borderId="31" xfId="0" applyNumberFormat="1" applyFont="1" applyFill="1" applyBorder="1" applyAlignment="1" applyProtection="1">
      <alignment/>
      <protection/>
    </xf>
    <xf numFmtId="180" fontId="3" fillId="0" borderId="14" xfId="0" applyNumberFormat="1" applyFont="1" applyFill="1" applyBorder="1" applyAlignment="1" applyProtection="1">
      <alignment/>
      <protection/>
    </xf>
    <xf numFmtId="178" fontId="3" fillId="0" borderId="14" xfId="0" applyNumberFormat="1" applyFont="1" applyFill="1" applyBorder="1" applyAlignment="1" applyProtection="1">
      <alignment/>
      <protection/>
    </xf>
    <xf numFmtId="180" fontId="3" fillId="0" borderId="35" xfId="0" applyNumberFormat="1" applyFont="1" applyFill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horizontal="left" indent="2"/>
      <protection/>
    </xf>
    <xf numFmtId="0" fontId="5" fillId="0" borderId="11" xfId="0" applyFont="1" applyFill="1" applyBorder="1" applyAlignment="1" applyProtection="1">
      <alignment horizontal="left" indent="2"/>
      <protection/>
    </xf>
    <xf numFmtId="0" fontId="3" fillId="0" borderId="11" xfId="0" applyFont="1" applyFill="1" applyBorder="1" applyAlignment="1" applyProtection="1">
      <alignment horizontal="left" indent="1"/>
      <protection/>
    </xf>
    <xf numFmtId="0" fontId="3" fillId="0" borderId="11" xfId="0" applyFont="1" applyBorder="1" applyAlignment="1" applyProtection="1">
      <alignment horizontal="left" indent="1"/>
      <protection/>
    </xf>
    <xf numFmtId="0" fontId="3" fillId="0" borderId="13" xfId="0" applyFont="1" applyBorder="1" applyAlignment="1" applyProtection="1">
      <alignment/>
      <protection/>
    </xf>
    <xf numFmtId="180" fontId="3" fillId="0" borderId="32" xfId="0" applyNumberFormat="1" applyFont="1" applyBorder="1" applyAlignment="1" applyProtection="1">
      <alignment/>
      <protection/>
    </xf>
    <xf numFmtId="180" fontId="3" fillId="0" borderId="31" xfId="0" applyNumberFormat="1" applyFont="1" applyBorder="1" applyAlignment="1" applyProtection="1">
      <alignment/>
      <protection/>
    </xf>
    <xf numFmtId="180" fontId="3" fillId="0" borderId="14" xfId="0" applyNumberFormat="1" applyFont="1" applyBorder="1" applyAlignment="1" applyProtection="1">
      <alignment/>
      <protection/>
    </xf>
    <xf numFmtId="178" fontId="3" fillId="0" borderId="14" xfId="0" applyNumberFormat="1" applyFont="1" applyBorder="1" applyAlignment="1" applyProtection="1">
      <alignment/>
      <protection/>
    </xf>
    <xf numFmtId="180" fontId="3" fillId="0" borderId="35" xfId="0" applyNumberFormat="1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9" fillId="0" borderId="0" xfId="0" applyFont="1" applyBorder="1" applyAlignment="1" applyProtection="1" quotePrefix="1">
      <alignment horizontal="left"/>
      <protection/>
    </xf>
    <xf numFmtId="0" fontId="5" fillId="0" borderId="0" xfId="0" applyFont="1" applyAlignment="1" applyProtection="1">
      <alignment/>
      <protection/>
    </xf>
    <xf numFmtId="0" fontId="2" fillId="0" borderId="36" xfId="0" applyFont="1" applyBorder="1" applyAlignment="1" applyProtection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5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1071520680</v>
      </c>
      <c r="D5" s="16">
        <f>SUM(D6:D8)</f>
        <v>0</v>
      </c>
      <c r="E5" s="17">
        <f t="shared" si="0"/>
        <v>1628777961</v>
      </c>
      <c r="F5" s="18">
        <f t="shared" si="0"/>
        <v>1706517224</v>
      </c>
      <c r="G5" s="18">
        <f t="shared" si="0"/>
        <v>19152385</v>
      </c>
      <c r="H5" s="18">
        <f t="shared" si="0"/>
        <v>53495952</v>
      </c>
      <c r="I5" s="18">
        <f t="shared" si="0"/>
        <v>12201831</v>
      </c>
      <c r="J5" s="18">
        <f t="shared" si="0"/>
        <v>84850168</v>
      </c>
      <c r="K5" s="18">
        <f t="shared" si="0"/>
        <v>16079968</v>
      </c>
      <c r="L5" s="18">
        <f t="shared" si="0"/>
        <v>30792157</v>
      </c>
      <c r="M5" s="18">
        <f t="shared" si="0"/>
        <v>35751427</v>
      </c>
      <c r="N5" s="18">
        <f t="shared" si="0"/>
        <v>82623552</v>
      </c>
      <c r="O5" s="18">
        <f t="shared" si="0"/>
        <v>77927984</v>
      </c>
      <c r="P5" s="18">
        <f t="shared" si="0"/>
        <v>-2804607</v>
      </c>
      <c r="Q5" s="18">
        <f t="shared" si="0"/>
        <v>75699144</v>
      </c>
      <c r="R5" s="18">
        <f t="shared" si="0"/>
        <v>150822521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318296241</v>
      </c>
      <c r="X5" s="18">
        <f t="shared" si="0"/>
        <v>757429874</v>
      </c>
      <c r="Y5" s="18">
        <f t="shared" si="0"/>
        <v>-439133633</v>
      </c>
      <c r="Z5" s="4">
        <f>+IF(X5&lt;&gt;0,+(Y5/X5)*100,0)</f>
        <v>-57.97680393577927</v>
      </c>
      <c r="AA5" s="16">
        <f>SUM(AA6:AA8)</f>
        <v>1706517224</v>
      </c>
    </row>
    <row r="6" spans="1:27" ht="13.5">
      <c r="A6" s="5" t="s">
        <v>32</v>
      </c>
      <c r="B6" s="3"/>
      <c r="C6" s="19">
        <v>8440364</v>
      </c>
      <c r="D6" s="19"/>
      <c r="E6" s="20">
        <v>40479748</v>
      </c>
      <c r="F6" s="21">
        <v>26438743</v>
      </c>
      <c r="G6" s="21">
        <v>28555</v>
      </c>
      <c r="H6" s="21">
        <v>196508</v>
      </c>
      <c r="I6" s="21">
        <v>1360903</v>
      </c>
      <c r="J6" s="21">
        <v>1585966</v>
      </c>
      <c r="K6" s="21">
        <v>582492</v>
      </c>
      <c r="L6" s="21">
        <v>290975</v>
      </c>
      <c r="M6" s="21">
        <v>840515</v>
      </c>
      <c r="N6" s="21">
        <v>1713982</v>
      </c>
      <c r="O6" s="21">
        <v>1708162</v>
      </c>
      <c r="P6" s="21">
        <v>1143660</v>
      </c>
      <c r="Q6" s="21">
        <v>2105913</v>
      </c>
      <c r="R6" s="21">
        <v>4957735</v>
      </c>
      <c r="S6" s="21"/>
      <c r="T6" s="21"/>
      <c r="U6" s="21"/>
      <c r="V6" s="21"/>
      <c r="W6" s="21">
        <v>8257683</v>
      </c>
      <c r="X6" s="21">
        <v>13802629</v>
      </c>
      <c r="Y6" s="21">
        <v>-5544946</v>
      </c>
      <c r="Z6" s="6">
        <v>-40.17</v>
      </c>
      <c r="AA6" s="28">
        <v>26438743</v>
      </c>
    </row>
    <row r="7" spans="1:27" ht="13.5">
      <c r="A7" s="5" t="s">
        <v>33</v>
      </c>
      <c r="B7" s="3"/>
      <c r="C7" s="22">
        <v>1062635054</v>
      </c>
      <c r="D7" s="22"/>
      <c r="E7" s="23">
        <v>1586540945</v>
      </c>
      <c r="F7" s="24">
        <v>1679311213</v>
      </c>
      <c r="G7" s="24">
        <v>19123830</v>
      </c>
      <c r="H7" s="24">
        <v>53299444</v>
      </c>
      <c r="I7" s="24">
        <v>10811555</v>
      </c>
      <c r="J7" s="24">
        <v>83234829</v>
      </c>
      <c r="K7" s="24">
        <v>15494570</v>
      </c>
      <c r="L7" s="24">
        <v>30494101</v>
      </c>
      <c r="M7" s="24">
        <v>34912181</v>
      </c>
      <c r="N7" s="24">
        <v>80900852</v>
      </c>
      <c r="O7" s="24">
        <v>76219822</v>
      </c>
      <c r="P7" s="24">
        <v>-3949035</v>
      </c>
      <c r="Q7" s="24">
        <v>73506123</v>
      </c>
      <c r="R7" s="24">
        <v>145776910</v>
      </c>
      <c r="S7" s="24"/>
      <c r="T7" s="24"/>
      <c r="U7" s="24"/>
      <c r="V7" s="24"/>
      <c r="W7" s="24">
        <v>309912591</v>
      </c>
      <c r="X7" s="24">
        <v>743327486</v>
      </c>
      <c r="Y7" s="24">
        <v>-433414895</v>
      </c>
      <c r="Z7" s="7">
        <v>-58.31</v>
      </c>
      <c r="AA7" s="29">
        <v>1679311213</v>
      </c>
    </row>
    <row r="8" spans="1:27" ht="13.5">
      <c r="A8" s="5" t="s">
        <v>34</v>
      </c>
      <c r="B8" s="3"/>
      <c r="C8" s="19">
        <v>445262</v>
      </c>
      <c r="D8" s="19"/>
      <c r="E8" s="20">
        <v>1757268</v>
      </c>
      <c r="F8" s="21">
        <v>767268</v>
      </c>
      <c r="G8" s="21"/>
      <c r="H8" s="21"/>
      <c r="I8" s="21">
        <v>29373</v>
      </c>
      <c r="J8" s="21">
        <v>29373</v>
      </c>
      <c r="K8" s="21">
        <v>2906</v>
      </c>
      <c r="L8" s="21">
        <v>7081</v>
      </c>
      <c r="M8" s="21">
        <v>-1269</v>
      </c>
      <c r="N8" s="21">
        <v>8718</v>
      </c>
      <c r="O8" s="21"/>
      <c r="P8" s="21">
        <v>768</v>
      </c>
      <c r="Q8" s="21">
        <v>87108</v>
      </c>
      <c r="R8" s="21">
        <v>87876</v>
      </c>
      <c r="S8" s="21"/>
      <c r="T8" s="21"/>
      <c r="U8" s="21"/>
      <c r="V8" s="21"/>
      <c r="W8" s="21">
        <v>125967</v>
      </c>
      <c r="X8" s="21">
        <v>299759</v>
      </c>
      <c r="Y8" s="21">
        <v>-173792</v>
      </c>
      <c r="Z8" s="6">
        <v>-57.98</v>
      </c>
      <c r="AA8" s="28">
        <v>767268</v>
      </c>
    </row>
    <row r="9" spans="1:27" ht="13.5">
      <c r="A9" s="2" t="s">
        <v>35</v>
      </c>
      <c r="B9" s="3"/>
      <c r="C9" s="16">
        <f aca="true" t="shared" si="1" ref="C9:Y9">SUM(C10:C14)</f>
        <v>761516989</v>
      </c>
      <c r="D9" s="16">
        <f>SUM(D10:D14)</f>
        <v>0</v>
      </c>
      <c r="E9" s="17">
        <f t="shared" si="1"/>
        <v>2176350263</v>
      </c>
      <c r="F9" s="18">
        <f t="shared" si="1"/>
        <v>2502296388</v>
      </c>
      <c r="G9" s="18">
        <f t="shared" si="1"/>
        <v>3629974</v>
      </c>
      <c r="H9" s="18">
        <f t="shared" si="1"/>
        <v>25576141</v>
      </c>
      <c r="I9" s="18">
        <f t="shared" si="1"/>
        <v>54468844</v>
      </c>
      <c r="J9" s="18">
        <f t="shared" si="1"/>
        <v>83674959</v>
      </c>
      <c r="K9" s="18">
        <f t="shared" si="1"/>
        <v>33348510</v>
      </c>
      <c r="L9" s="18">
        <f t="shared" si="1"/>
        <v>40983455</v>
      </c>
      <c r="M9" s="18">
        <f t="shared" si="1"/>
        <v>99899850</v>
      </c>
      <c r="N9" s="18">
        <f t="shared" si="1"/>
        <v>174231815</v>
      </c>
      <c r="O9" s="18">
        <f t="shared" si="1"/>
        <v>69495743</v>
      </c>
      <c r="P9" s="18">
        <f t="shared" si="1"/>
        <v>109178627</v>
      </c>
      <c r="Q9" s="18">
        <f t="shared" si="1"/>
        <v>56700837</v>
      </c>
      <c r="R9" s="18">
        <f t="shared" si="1"/>
        <v>235375207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493281981</v>
      </c>
      <c r="X9" s="18">
        <f t="shared" si="1"/>
        <v>1227570980</v>
      </c>
      <c r="Y9" s="18">
        <f t="shared" si="1"/>
        <v>-734288999</v>
      </c>
      <c r="Z9" s="4">
        <f>+IF(X9&lt;&gt;0,+(Y9/X9)*100,0)</f>
        <v>-59.81641884365823</v>
      </c>
      <c r="AA9" s="30">
        <f>SUM(AA10:AA14)</f>
        <v>2502296388</v>
      </c>
    </row>
    <row r="10" spans="1:27" ht="13.5">
      <c r="A10" s="5" t="s">
        <v>36</v>
      </c>
      <c r="B10" s="3"/>
      <c r="C10" s="19">
        <v>96420946</v>
      </c>
      <c r="D10" s="19"/>
      <c r="E10" s="20">
        <v>194402296</v>
      </c>
      <c r="F10" s="21">
        <v>192452282</v>
      </c>
      <c r="G10" s="21">
        <v>82877</v>
      </c>
      <c r="H10" s="21">
        <v>2028765</v>
      </c>
      <c r="I10" s="21">
        <v>6503007</v>
      </c>
      <c r="J10" s="21">
        <v>8614649</v>
      </c>
      <c r="K10" s="21">
        <v>5888488</v>
      </c>
      <c r="L10" s="21">
        <v>4997119</v>
      </c>
      <c r="M10" s="21">
        <v>6833701</v>
      </c>
      <c r="N10" s="21">
        <v>17719308</v>
      </c>
      <c r="O10" s="21">
        <v>9293351</v>
      </c>
      <c r="P10" s="21">
        <v>5620357</v>
      </c>
      <c r="Q10" s="21">
        <v>9529851</v>
      </c>
      <c r="R10" s="21">
        <v>24443559</v>
      </c>
      <c r="S10" s="21"/>
      <c r="T10" s="21"/>
      <c r="U10" s="21"/>
      <c r="V10" s="21"/>
      <c r="W10" s="21">
        <v>50777516</v>
      </c>
      <c r="X10" s="21">
        <v>102939703</v>
      </c>
      <c r="Y10" s="21">
        <v>-52162187</v>
      </c>
      <c r="Z10" s="6">
        <v>-50.67</v>
      </c>
      <c r="AA10" s="28">
        <v>192452282</v>
      </c>
    </row>
    <row r="11" spans="1:27" ht="13.5">
      <c r="A11" s="5" t="s">
        <v>37</v>
      </c>
      <c r="B11" s="3"/>
      <c r="C11" s="19">
        <v>151940506</v>
      </c>
      <c r="D11" s="19"/>
      <c r="E11" s="20">
        <v>344746375</v>
      </c>
      <c r="F11" s="21">
        <v>340255659</v>
      </c>
      <c r="G11" s="21">
        <v>1947015</v>
      </c>
      <c r="H11" s="21">
        <v>4026349</v>
      </c>
      <c r="I11" s="21">
        <v>7001755</v>
      </c>
      <c r="J11" s="21">
        <v>12975119</v>
      </c>
      <c r="K11" s="21">
        <v>7320294</v>
      </c>
      <c r="L11" s="21">
        <v>5682301</v>
      </c>
      <c r="M11" s="21">
        <v>9613004</v>
      </c>
      <c r="N11" s="21">
        <v>22615599</v>
      </c>
      <c r="O11" s="21">
        <v>5471158</v>
      </c>
      <c r="P11" s="21">
        <v>14683546</v>
      </c>
      <c r="Q11" s="21">
        <v>8717203</v>
      </c>
      <c r="R11" s="21">
        <v>28871907</v>
      </c>
      <c r="S11" s="21"/>
      <c r="T11" s="21"/>
      <c r="U11" s="21"/>
      <c r="V11" s="21"/>
      <c r="W11" s="21">
        <v>64462625</v>
      </c>
      <c r="X11" s="21">
        <v>171954942</v>
      </c>
      <c r="Y11" s="21">
        <v>-107492317</v>
      </c>
      <c r="Z11" s="6">
        <v>-62.51</v>
      </c>
      <c r="AA11" s="28">
        <v>340255659</v>
      </c>
    </row>
    <row r="12" spans="1:27" ht="13.5">
      <c r="A12" s="5" t="s">
        <v>38</v>
      </c>
      <c r="B12" s="3"/>
      <c r="C12" s="19">
        <v>165086201</v>
      </c>
      <c r="D12" s="19"/>
      <c r="E12" s="20">
        <v>471095102</v>
      </c>
      <c r="F12" s="21">
        <v>464894630</v>
      </c>
      <c r="G12" s="21">
        <v>1600082</v>
      </c>
      <c r="H12" s="21">
        <v>17889582</v>
      </c>
      <c r="I12" s="21">
        <v>9208880</v>
      </c>
      <c r="J12" s="21">
        <v>28698544</v>
      </c>
      <c r="K12" s="21">
        <v>5835347</v>
      </c>
      <c r="L12" s="21">
        <v>10374956</v>
      </c>
      <c r="M12" s="21">
        <v>18828662</v>
      </c>
      <c r="N12" s="21">
        <v>35038965</v>
      </c>
      <c r="O12" s="21">
        <v>50341855</v>
      </c>
      <c r="P12" s="21">
        <v>35179149</v>
      </c>
      <c r="Q12" s="21">
        <v>14527515</v>
      </c>
      <c r="R12" s="21">
        <v>100048519</v>
      </c>
      <c r="S12" s="21"/>
      <c r="T12" s="21"/>
      <c r="U12" s="21"/>
      <c r="V12" s="21"/>
      <c r="W12" s="21">
        <v>163786028</v>
      </c>
      <c r="X12" s="21">
        <v>144717151</v>
      </c>
      <c r="Y12" s="21">
        <v>19068877</v>
      </c>
      <c r="Z12" s="6">
        <v>13.18</v>
      </c>
      <c r="AA12" s="28">
        <v>464894630</v>
      </c>
    </row>
    <row r="13" spans="1:27" ht="13.5">
      <c r="A13" s="5" t="s">
        <v>39</v>
      </c>
      <c r="B13" s="3"/>
      <c r="C13" s="19">
        <v>302660653</v>
      </c>
      <c r="D13" s="19"/>
      <c r="E13" s="20">
        <v>1084222629</v>
      </c>
      <c r="F13" s="21">
        <v>1421541795</v>
      </c>
      <c r="G13" s="21"/>
      <c r="H13" s="21">
        <v>1631445</v>
      </c>
      <c r="I13" s="21">
        <v>30766229</v>
      </c>
      <c r="J13" s="21">
        <v>32397674</v>
      </c>
      <c r="K13" s="21">
        <v>13150139</v>
      </c>
      <c r="L13" s="21">
        <v>17973856</v>
      </c>
      <c r="M13" s="21">
        <v>61697827</v>
      </c>
      <c r="N13" s="21">
        <v>92821822</v>
      </c>
      <c r="O13" s="21">
        <v>1802072</v>
      </c>
      <c r="P13" s="21">
        <v>52948474</v>
      </c>
      <c r="Q13" s="21">
        <v>23042917</v>
      </c>
      <c r="R13" s="21">
        <v>77793463</v>
      </c>
      <c r="S13" s="21"/>
      <c r="T13" s="21"/>
      <c r="U13" s="21"/>
      <c r="V13" s="21"/>
      <c r="W13" s="21">
        <v>203012959</v>
      </c>
      <c r="X13" s="21">
        <v>762287184</v>
      </c>
      <c r="Y13" s="21">
        <v>-559274225</v>
      </c>
      <c r="Z13" s="6">
        <v>-73.37</v>
      </c>
      <c r="AA13" s="28">
        <v>1421541795</v>
      </c>
    </row>
    <row r="14" spans="1:27" ht="13.5">
      <c r="A14" s="5" t="s">
        <v>40</v>
      </c>
      <c r="B14" s="3"/>
      <c r="C14" s="22">
        <v>45408683</v>
      </c>
      <c r="D14" s="22"/>
      <c r="E14" s="23">
        <v>81883861</v>
      </c>
      <c r="F14" s="24">
        <v>83152022</v>
      </c>
      <c r="G14" s="24"/>
      <c r="H14" s="24"/>
      <c r="I14" s="24">
        <v>988973</v>
      </c>
      <c r="J14" s="24">
        <v>988973</v>
      </c>
      <c r="K14" s="24">
        <v>1154242</v>
      </c>
      <c r="L14" s="24">
        <v>1955223</v>
      </c>
      <c r="M14" s="24">
        <v>2926656</v>
      </c>
      <c r="N14" s="24">
        <v>6036121</v>
      </c>
      <c r="O14" s="24">
        <v>2587307</v>
      </c>
      <c r="P14" s="24">
        <v>747101</v>
      </c>
      <c r="Q14" s="24">
        <v>883351</v>
      </c>
      <c r="R14" s="24">
        <v>4217759</v>
      </c>
      <c r="S14" s="24"/>
      <c r="T14" s="24"/>
      <c r="U14" s="24"/>
      <c r="V14" s="24"/>
      <c r="W14" s="24">
        <v>11242853</v>
      </c>
      <c r="X14" s="24">
        <v>45672000</v>
      </c>
      <c r="Y14" s="24">
        <v>-34429147</v>
      </c>
      <c r="Z14" s="7">
        <v>-75.38</v>
      </c>
      <c r="AA14" s="29">
        <v>83152022</v>
      </c>
    </row>
    <row r="15" spans="1:27" ht="13.5">
      <c r="A15" s="2" t="s">
        <v>41</v>
      </c>
      <c r="B15" s="8"/>
      <c r="C15" s="16">
        <f aca="true" t="shared" si="2" ref="C15:Y15">SUM(C16:C18)</f>
        <v>1049006587</v>
      </c>
      <c r="D15" s="16">
        <f>SUM(D16:D18)</f>
        <v>0</v>
      </c>
      <c r="E15" s="17">
        <f t="shared" si="2"/>
        <v>2209824275</v>
      </c>
      <c r="F15" s="18">
        <f t="shared" si="2"/>
        <v>2243182773</v>
      </c>
      <c r="G15" s="18">
        <f t="shared" si="2"/>
        <v>4299568</v>
      </c>
      <c r="H15" s="18">
        <f t="shared" si="2"/>
        <v>18421537</v>
      </c>
      <c r="I15" s="18">
        <f t="shared" si="2"/>
        <v>32891022</v>
      </c>
      <c r="J15" s="18">
        <f t="shared" si="2"/>
        <v>55612127</v>
      </c>
      <c r="K15" s="18">
        <f t="shared" si="2"/>
        <v>40858070</v>
      </c>
      <c r="L15" s="18">
        <f t="shared" si="2"/>
        <v>39339607</v>
      </c>
      <c r="M15" s="18">
        <f t="shared" si="2"/>
        <v>64655820</v>
      </c>
      <c r="N15" s="18">
        <f t="shared" si="2"/>
        <v>144853497</v>
      </c>
      <c r="O15" s="18">
        <f t="shared" si="2"/>
        <v>26753059</v>
      </c>
      <c r="P15" s="18">
        <f t="shared" si="2"/>
        <v>48249981</v>
      </c>
      <c r="Q15" s="18">
        <f t="shared" si="2"/>
        <v>72546887</v>
      </c>
      <c r="R15" s="18">
        <f t="shared" si="2"/>
        <v>147549927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348015551</v>
      </c>
      <c r="X15" s="18">
        <f t="shared" si="2"/>
        <v>1285880267</v>
      </c>
      <c r="Y15" s="18">
        <f t="shared" si="2"/>
        <v>-937864716</v>
      </c>
      <c r="Z15" s="4">
        <f>+IF(X15&lt;&gt;0,+(Y15/X15)*100,0)</f>
        <v>-72.93561772964046</v>
      </c>
      <c r="AA15" s="30">
        <f>SUM(AA16:AA18)</f>
        <v>2243182773</v>
      </c>
    </row>
    <row r="16" spans="1:27" ht="13.5">
      <c r="A16" s="5" t="s">
        <v>42</v>
      </c>
      <c r="B16" s="3"/>
      <c r="C16" s="19">
        <v>94521571</v>
      </c>
      <c r="D16" s="19"/>
      <c r="E16" s="20">
        <v>301028087</v>
      </c>
      <c r="F16" s="21">
        <v>283185935</v>
      </c>
      <c r="G16" s="21">
        <v>299079</v>
      </c>
      <c r="H16" s="21">
        <v>2703437</v>
      </c>
      <c r="I16" s="21">
        <v>7779621</v>
      </c>
      <c r="J16" s="21">
        <v>10782137</v>
      </c>
      <c r="K16" s="21">
        <v>5788392</v>
      </c>
      <c r="L16" s="21">
        <v>6168696</v>
      </c>
      <c r="M16" s="21">
        <v>18289817</v>
      </c>
      <c r="N16" s="21">
        <v>30246905</v>
      </c>
      <c r="O16" s="21">
        <v>1429857</v>
      </c>
      <c r="P16" s="21">
        <v>-12358956</v>
      </c>
      <c r="Q16" s="21">
        <v>6641811</v>
      </c>
      <c r="R16" s="21">
        <v>-4287288</v>
      </c>
      <c r="S16" s="21"/>
      <c r="T16" s="21"/>
      <c r="U16" s="21"/>
      <c r="V16" s="21"/>
      <c r="W16" s="21">
        <v>36741754</v>
      </c>
      <c r="X16" s="21">
        <v>171882351</v>
      </c>
      <c r="Y16" s="21">
        <v>-135140597</v>
      </c>
      <c r="Z16" s="6">
        <v>-78.62</v>
      </c>
      <c r="AA16" s="28">
        <v>283185935</v>
      </c>
    </row>
    <row r="17" spans="1:27" ht="13.5">
      <c r="A17" s="5" t="s">
        <v>43</v>
      </c>
      <c r="B17" s="3"/>
      <c r="C17" s="19">
        <v>929225596</v>
      </c>
      <c r="D17" s="19"/>
      <c r="E17" s="20">
        <v>1876729810</v>
      </c>
      <c r="F17" s="21">
        <v>1927673616</v>
      </c>
      <c r="G17" s="21">
        <v>3850386</v>
      </c>
      <c r="H17" s="21">
        <v>15233987</v>
      </c>
      <c r="I17" s="21">
        <v>25092730</v>
      </c>
      <c r="J17" s="21">
        <v>44177103</v>
      </c>
      <c r="K17" s="21">
        <v>35019587</v>
      </c>
      <c r="L17" s="21">
        <v>33046963</v>
      </c>
      <c r="M17" s="21">
        <v>46159579</v>
      </c>
      <c r="N17" s="21">
        <v>114226129</v>
      </c>
      <c r="O17" s="21">
        <v>25195465</v>
      </c>
      <c r="P17" s="21">
        <v>60589659</v>
      </c>
      <c r="Q17" s="21">
        <v>65801212</v>
      </c>
      <c r="R17" s="21">
        <v>151586336</v>
      </c>
      <c r="S17" s="21"/>
      <c r="T17" s="21"/>
      <c r="U17" s="21"/>
      <c r="V17" s="21"/>
      <c r="W17" s="21">
        <v>309989568</v>
      </c>
      <c r="X17" s="21">
        <v>1097899759</v>
      </c>
      <c r="Y17" s="21">
        <v>-787910191</v>
      </c>
      <c r="Z17" s="6">
        <v>-71.77</v>
      </c>
      <c r="AA17" s="28">
        <v>1927673616</v>
      </c>
    </row>
    <row r="18" spans="1:27" ht="13.5">
      <c r="A18" s="5" t="s">
        <v>44</v>
      </c>
      <c r="B18" s="3"/>
      <c r="C18" s="19">
        <v>25259420</v>
      </c>
      <c r="D18" s="19"/>
      <c r="E18" s="20">
        <v>32066378</v>
      </c>
      <c r="F18" s="21">
        <v>32323222</v>
      </c>
      <c r="G18" s="21">
        <v>150103</v>
      </c>
      <c r="H18" s="21">
        <v>484113</v>
      </c>
      <c r="I18" s="21">
        <v>18671</v>
      </c>
      <c r="J18" s="21">
        <v>652887</v>
      </c>
      <c r="K18" s="21">
        <v>50091</v>
      </c>
      <c r="L18" s="21">
        <v>123948</v>
      </c>
      <c r="M18" s="21">
        <v>206424</v>
      </c>
      <c r="N18" s="21">
        <v>380463</v>
      </c>
      <c r="O18" s="21">
        <v>127737</v>
      </c>
      <c r="P18" s="21">
        <v>19278</v>
      </c>
      <c r="Q18" s="21">
        <v>103864</v>
      </c>
      <c r="R18" s="21">
        <v>250879</v>
      </c>
      <c r="S18" s="21"/>
      <c r="T18" s="21"/>
      <c r="U18" s="21"/>
      <c r="V18" s="21"/>
      <c r="W18" s="21">
        <v>1284229</v>
      </c>
      <c r="X18" s="21">
        <v>16098157</v>
      </c>
      <c r="Y18" s="21">
        <v>-14813928</v>
      </c>
      <c r="Z18" s="6">
        <v>-92.02</v>
      </c>
      <c r="AA18" s="28">
        <v>32323222</v>
      </c>
    </row>
    <row r="19" spans="1:27" ht="13.5">
      <c r="A19" s="2" t="s">
        <v>45</v>
      </c>
      <c r="B19" s="8"/>
      <c r="C19" s="16">
        <f aca="true" t="shared" si="3" ref="C19:Y19">SUM(C20:C23)</f>
        <v>3006146567</v>
      </c>
      <c r="D19" s="16">
        <f>SUM(D20:D23)</f>
        <v>0</v>
      </c>
      <c r="E19" s="17">
        <f t="shared" si="3"/>
        <v>6523613807</v>
      </c>
      <c r="F19" s="18">
        <f t="shared" si="3"/>
        <v>5530493093</v>
      </c>
      <c r="G19" s="18">
        <f t="shared" si="3"/>
        <v>23289393</v>
      </c>
      <c r="H19" s="18">
        <f t="shared" si="3"/>
        <v>44215692</v>
      </c>
      <c r="I19" s="18">
        <f t="shared" si="3"/>
        <v>104658071</v>
      </c>
      <c r="J19" s="18">
        <f t="shared" si="3"/>
        <v>172163156</v>
      </c>
      <c r="K19" s="18">
        <f t="shared" si="3"/>
        <v>109612161</v>
      </c>
      <c r="L19" s="18">
        <f t="shared" si="3"/>
        <v>135660921</v>
      </c>
      <c r="M19" s="18">
        <f t="shared" si="3"/>
        <v>156646713</v>
      </c>
      <c r="N19" s="18">
        <f t="shared" si="3"/>
        <v>401919795</v>
      </c>
      <c r="O19" s="18">
        <f t="shared" si="3"/>
        <v>90349207</v>
      </c>
      <c r="P19" s="18">
        <f t="shared" si="3"/>
        <v>136611598</v>
      </c>
      <c r="Q19" s="18">
        <f t="shared" si="3"/>
        <v>130723551</v>
      </c>
      <c r="R19" s="18">
        <f t="shared" si="3"/>
        <v>357684356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931767307</v>
      </c>
      <c r="X19" s="18">
        <f t="shared" si="3"/>
        <v>2951265841</v>
      </c>
      <c r="Y19" s="18">
        <f t="shared" si="3"/>
        <v>-2019498534</v>
      </c>
      <c r="Z19" s="4">
        <f>+IF(X19&lt;&gt;0,+(Y19/X19)*100,0)</f>
        <v>-68.42821496946944</v>
      </c>
      <c r="AA19" s="30">
        <f>SUM(AA20:AA23)</f>
        <v>5530493093</v>
      </c>
    </row>
    <row r="20" spans="1:27" ht="13.5">
      <c r="A20" s="5" t="s">
        <v>46</v>
      </c>
      <c r="B20" s="3"/>
      <c r="C20" s="19">
        <v>1069640355</v>
      </c>
      <c r="D20" s="19"/>
      <c r="E20" s="20">
        <v>1348197521</v>
      </c>
      <c r="F20" s="21">
        <v>1333830948</v>
      </c>
      <c r="G20" s="21">
        <v>4504181</v>
      </c>
      <c r="H20" s="21">
        <v>12407053</v>
      </c>
      <c r="I20" s="21">
        <v>27168803</v>
      </c>
      <c r="J20" s="21">
        <v>44080037</v>
      </c>
      <c r="K20" s="21">
        <v>29829072</v>
      </c>
      <c r="L20" s="21">
        <v>39051132</v>
      </c>
      <c r="M20" s="21">
        <v>24038365</v>
      </c>
      <c r="N20" s="21">
        <v>92918569</v>
      </c>
      <c r="O20" s="21">
        <v>17537570</v>
      </c>
      <c r="P20" s="21">
        <v>20404186</v>
      </c>
      <c r="Q20" s="21">
        <v>40301775</v>
      </c>
      <c r="R20" s="21">
        <v>78243531</v>
      </c>
      <c r="S20" s="21"/>
      <c r="T20" s="21"/>
      <c r="U20" s="21"/>
      <c r="V20" s="21"/>
      <c r="W20" s="21">
        <v>215242137</v>
      </c>
      <c r="X20" s="21">
        <v>833216704</v>
      </c>
      <c r="Y20" s="21">
        <v>-617974567</v>
      </c>
      <c r="Z20" s="6">
        <v>-74.17</v>
      </c>
      <c r="AA20" s="28">
        <v>1333830948</v>
      </c>
    </row>
    <row r="21" spans="1:27" ht="13.5">
      <c r="A21" s="5" t="s">
        <v>47</v>
      </c>
      <c r="B21" s="3"/>
      <c r="C21" s="19">
        <v>1172966960</v>
      </c>
      <c r="D21" s="19"/>
      <c r="E21" s="20">
        <v>2355315549</v>
      </c>
      <c r="F21" s="21">
        <v>1958821039</v>
      </c>
      <c r="G21" s="21">
        <v>17536310</v>
      </c>
      <c r="H21" s="21">
        <v>19942635</v>
      </c>
      <c r="I21" s="21">
        <v>41203808</v>
      </c>
      <c r="J21" s="21">
        <v>78682753</v>
      </c>
      <c r="K21" s="21">
        <v>31861937</v>
      </c>
      <c r="L21" s="21">
        <v>55780958</v>
      </c>
      <c r="M21" s="21">
        <v>56148436</v>
      </c>
      <c r="N21" s="21">
        <v>143791331</v>
      </c>
      <c r="O21" s="21">
        <v>48761275</v>
      </c>
      <c r="P21" s="21">
        <v>43732289</v>
      </c>
      <c r="Q21" s="21">
        <v>29505778</v>
      </c>
      <c r="R21" s="21">
        <v>121999342</v>
      </c>
      <c r="S21" s="21"/>
      <c r="T21" s="21"/>
      <c r="U21" s="21"/>
      <c r="V21" s="21"/>
      <c r="W21" s="21">
        <v>344473426</v>
      </c>
      <c r="X21" s="21">
        <v>1036598331</v>
      </c>
      <c r="Y21" s="21">
        <v>-692124905</v>
      </c>
      <c r="Z21" s="6">
        <v>-66.77</v>
      </c>
      <c r="AA21" s="28">
        <v>1958821039</v>
      </c>
    </row>
    <row r="22" spans="1:27" ht="13.5">
      <c r="A22" s="5" t="s">
        <v>48</v>
      </c>
      <c r="B22" s="3"/>
      <c r="C22" s="22">
        <v>558217090</v>
      </c>
      <c r="D22" s="22"/>
      <c r="E22" s="23">
        <v>2112866754</v>
      </c>
      <c r="F22" s="24">
        <v>1724228301</v>
      </c>
      <c r="G22" s="24">
        <v>149184</v>
      </c>
      <c r="H22" s="24">
        <v>11179297</v>
      </c>
      <c r="I22" s="24">
        <v>25531689</v>
      </c>
      <c r="J22" s="24">
        <v>36860170</v>
      </c>
      <c r="K22" s="24">
        <v>31851792</v>
      </c>
      <c r="L22" s="24">
        <v>21808813</v>
      </c>
      <c r="M22" s="24">
        <v>61781601</v>
      </c>
      <c r="N22" s="24">
        <v>115442206</v>
      </c>
      <c r="O22" s="24">
        <v>6714914</v>
      </c>
      <c r="P22" s="24">
        <v>60874379</v>
      </c>
      <c r="Q22" s="24">
        <v>43897865</v>
      </c>
      <c r="R22" s="24">
        <v>111487158</v>
      </c>
      <c r="S22" s="24"/>
      <c r="T22" s="24"/>
      <c r="U22" s="24"/>
      <c r="V22" s="24"/>
      <c r="W22" s="24">
        <v>263789534</v>
      </c>
      <c r="X22" s="24">
        <v>745055417</v>
      </c>
      <c r="Y22" s="24">
        <v>-481265883</v>
      </c>
      <c r="Z22" s="7">
        <v>-64.59</v>
      </c>
      <c r="AA22" s="29">
        <v>1724228301</v>
      </c>
    </row>
    <row r="23" spans="1:27" ht="13.5">
      <c r="A23" s="5" t="s">
        <v>49</v>
      </c>
      <c r="B23" s="3"/>
      <c r="C23" s="19">
        <v>205322162</v>
      </c>
      <c r="D23" s="19"/>
      <c r="E23" s="20">
        <v>707233983</v>
      </c>
      <c r="F23" s="21">
        <v>513612805</v>
      </c>
      <c r="G23" s="21">
        <v>1099718</v>
      </c>
      <c r="H23" s="21">
        <v>686707</v>
      </c>
      <c r="I23" s="21">
        <v>10753771</v>
      </c>
      <c r="J23" s="21">
        <v>12540196</v>
      </c>
      <c r="K23" s="21">
        <v>16069360</v>
      </c>
      <c r="L23" s="21">
        <v>19020018</v>
      </c>
      <c r="M23" s="21">
        <v>14678311</v>
      </c>
      <c r="N23" s="21">
        <v>49767689</v>
      </c>
      <c r="O23" s="21">
        <v>17335448</v>
      </c>
      <c r="P23" s="21">
        <v>11600744</v>
      </c>
      <c r="Q23" s="21">
        <v>17018133</v>
      </c>
      <c r="R23" s="21">
        <v>45954325</v>
      </c>
      <c r="S23" s="21"/>
      <c r="T23" s="21"/>
      <c r="U23" s="21"/>
      <c r="V23" s="21"/>
      <c r="W23" s="21">
        <v>108262210</v>
      </c>
      <c r="X23" s="21">
        <v>336395389</v>
      </c>
      <c r="Y23" s="21">
        <v>-228133179</v>
      </c>
      <c r="Z23" s="6">
        <v>-67.82</v>
      </c>
      <c r="AA23" s="28">
        <v>513612805</v>
      </c>
    </row>
    <row r="24" spans="1:27" ht="13.5">
      <c r="A24" s="2" t="s">
        <v>50</v>
      </c>
      <c r="B24" s="8"/>
      <c r="C24" s="16">
        <v>52814746</v>
      </c>
      <c r="D24" s="16"/>
      <c r="E24" s="17">
        <v>54013155</v>
      </c>
      <c r="F24" s="18">
        <v>65186862</v>
      </c>
      <c r="G24" s="18">
        <v>-20298330</v>
      </c>
      <c r="H24" s="18">
        <v>-12322970</v>
      </c>
      <c r="I24" s="18">
        <v>661990</v>
      </c>
      <c r="J24" s="18">
        <v>-31959310</v>
      </c>
      <c r="K24" s="18">
        <v>4573513</v>
      </c>
      <c r="L24" s="18">
        <v>4197774</v>
      </c>
      <c r="M24" s="18">
        <v>6841824</v>
      </c>
      <c r="N24" s="18">
        <v>15613111</v>
      </c>
      <c r="O24" s="18">
        <v>3809300</v>
      </c>
      <c r="P24" s="18">
        <v>4533615</v>
      </c>
      <c r="Q24" s="18">
        <v>2643856</v>
      </c>
      <c r="R24" s="18">
        <v>10986771</v>
      </c>
      <c r="S24" s="18"/>
      <c r="T24" s="18"/>
      <c r="U24" s="18"/>
      <c r="V24" s="18"/>
      <c r="W24" s="18">
        <v>-5359428</v>
      </c>
      <c r="X24" s="18">
        <v>48577546</v>
      </c>
      <c r="Y24" s="18">
        <v>-53936974</v>
      </c>
      <c r="Z24" s="4">
        <v>-111.03</v>
      </c>
      <c r="AA24" s="30">
        <v>65186862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5941005569</v>
      </c>
      <c r="D25" s="50">
        <f>+D5+D9+D15+D19+D24</f>
        <v>0</v>
      </c>
      <c r="E25" s="51">
        <f t="shared" si="4"/>
        <v>12592579461</v>
      </c>
      <c r="F25" s="52">
        <f t="shared" si="4"/>
        <v>12047676340</v>
      </c>
      <c r="G25" s="52">
        <f t="shared" si="4"/>
        <v>30072990</v>
      </c>
      <c r="H25" s="52">
        <f t="shared" si="4"/>
        <v>129386352</v>
      </c>
      <c r="I25" s="52">
        <f t="shared" si="4"/>
        <v>204881758</v>
      </c>
      <c r="J25" s="52">
        <f t="shared" si="4"/>
        <v>364341100</v>
      </c>
      <c r="K25" s="52">
        <f t="shared" si="4"/>
        <v>204472222</v>
      </c>
      <c r="L25" s="52">
        <f t="shared" si="4"/>
        <v>250973914</v>
      </c>
      <c r="M25" s="52">
        <f t="shared" si="4"/>
        <v>363795634</v>
      </c>
      <c r="N25" s="52">
        <f t="shared" si="4"/>
        <v>819241770</v>
      </c>
      <c r="O25" s="52">
        <f t="shared" si="4"/>
        <v>268335293</v>
      </c>
      <c r="P25" s="52">
        <f t="shared" si="4"/>
        <v>295769214</v>
      </c>
      <c r="Q25" s="52">
        <f t="shared" si="4"/>
        <v>338314275</v>
      </c>
      <c r="R25" s="52">
        <f t="shared" si="4"/>
        <v>902418782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2086001652</v>
      </c>
      <c r="X25" s="52">
        <f t="shared" si="4"/>
        <v>6270724508</v>
      </c>
      <c r="Y25" s="52">
        <f t="shared" si="4"/>
        <v>-4184722856</v>
      </c>
      <c r="Z25" s="53">
        <f>+IF(X25&lt;&gt;0,+(Y25/X25)*100,0)</f>
        <v>-66.73428007658856</v>
      </c>
      <c r="AA25" s="54">
        <f>+AA5+AA9+AA15+AA19+AA24</f>
        <v>12047676340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1210611677</v>
      </c>
      <c r="D28" s="19"/>
      <c r="E28" s="20">
        <v>2954598157</v>
      </c>
      <c r="F28" s="21">
        <v>3411791420</v>
      </c>
      <c r="G28" s="21">
        <v>7299915</v>
      </c>
      <c r="H28" s="21">
        <v>15459801</v>
      </c>
      <c r="I28" s="21">
        <v>35798412</v>
      </c>
      <c r="J28" s="21">
        <v>58558128</v>
      </c>
      <c r="K28" s="21">
        <v>62412698</v>
      </c>
      <c r="L28" s="21">
        <v>58473919</v>
      </c>
      <c r="M28" s="21">
        <v>60897068</v>
      </c>
      <c r="N28" s="21">
        <v>181783685</v>
      </c>
      <c r="O28" s="21">
        <v>39198259</v>
      </c>
      <c r="P28" s="21">
        <v>50082532</v>
      </c>
      <c r="Q28" s="21">
        <v>85617061</v>
      </c>
      <c r="R28" s="21">
        <v>174897852</v>
      </c>
      <c r="S28" s="21"/>
      <c r="T28" s="21"/>
      <c r="U28" s="21"/>
      <c r="V28" s="21"/>
      <c r="W28" s="21">
        <v>415239665</v>
      </c>
      <c r="X28" s="21">
        <v>1634223911</v>
      </c>
      <c r="Y28" s="21">
        <v>-1218984246</v>
      </c>
      <c r="Z28" s="6">
        <v>-74.59</v>
      </c>
      <c r="AA28" s="19">
        <v>3411791420</v>
      </c>
    </row>
    <row r="29" spans="1:27" ht="13.5">
      <c r="A29" s="56" t="s">
        <v>55</v>
      </c>
      <c r="B29" s="3"/>
      <c r="C29" s="19">
        <v>484585355</v>
      </c>
      <c r="D29" s="19"/>
      <c r="E29" s="20">
        <v>445841618</v>
      </c>
      <c r="F29" s="21">
        <v>717531516</v>
      </c>
      <c r="G29" s="21">
        <v>1518987</v>
      </c>
      <c r="H29" s="21">
        <v>3091139</v>
      </c>
      <c r="I29" s="21">
        <v>35459932</v>
      </c>
      <c r="J29" s="21">
        <v>40070058</v>
      </c>
      <c r="K29" s="21">
        <v>18503858</v>
      </c>
      <c r="L29" s="21">
        <v>63946994</v>
      </c>
      <c r="M29" s="21">
        <v>87505740</v>
      </c>
      <c r="N29" s="21">
        <v>169956592</v>
      </c>
      <c r="O29" s="21">
        <v>8289755</v>
      </c>
      <c r="P29" s="21">
        <v>85067966</v>
      </c>
      <c r="Q29" s="21">
        <v>35161812</v>
      </c>
      <c r="R29" s="21">
        <v>128519533</v>
      </c>
      <c r="S29" s="21"/>
      <c r="T29" s="21"/>
      <c r="U29" s="21"/>
      <c r="V29" s="21"/>
      <c r="W29" s="21">
        <v>338546183</v>
      </c>
      <c r="X29" s="21">
        <v>472885030</v>
      </c>
      <c r="Y29" s="21">
        <v>-134338847</v>
      </c>
      <c r="Z29" s="6">
        <v>-28.41</v>
      </c>
      <c r="AA29" s="28">
        <v>717531516</v>
      </c>
    </row>
    <row r="30" spans="1:27" ht="13.5">
      <c r="A30" s="56" t="s">
        <v>56</v>
      </c>
      <c r="B30" s="3"/>
      <c r="C30" s="22">
        <v>787210</v>
      </c>
      <c r="D30" s="22"/>
      <c r="E30" s="23">
        <v>1500000</v>
      </c>
      <c r="F30" s="24">
        <v>2002301</v>
      </c>
      <c r="G30" s="24"/>
      <c r="H30" s="24">
        <v>62264</v>
      </c>
      <c r="I30" s="24">
        <v>46233</v>
      </c>
      <c r="J30" s="24">
        <v>108497</v>
      </c>
      <c r="K30" s="24">
        <v>87763</v>
      </c>
      <c r="L30" s="24">
        <v>75519</v>
      </c>
      <c r="M30" s="24">
        <v>92040</v>
      </c>
      <c r="N30" s="24">
        <v>255322</v>
      </c>
      <c r="O30" s="24">
        <v>435744</v>
      </c>
      <c r="P30" s="24">
        <v>-157092</v>
      </c>
      <c r="Q30" s="24"/>
      <c r="R30" s="24">
        <v>278652</v>
      </c>
      <c r="S30" s="24"/>
      <c r="T30" s="24"/>
      <c r="U30" s="24"/>
      <c r="V30" s="24"/>
      <c r="W30" s="24">
        <v>642471</v>
      </c>
      <c r="X30" s="24">
        <v>1620655</v>
      </c>
      <c r="Y30" s="24">
        <v>-978184</v>
      </c>
      <c r="Z30" s="7">
        <v>-60.36</v>
      </c>
      <c r="AA30" s="29">
        <v>2002301</v>
      </c>
    </row>
    <row r="31" spans="1:27" ht="13.5">
      <c r="A31" s="57" t="s">
        <v>57</v>
      </c>
      <c r="B31" s="3"/>
      <c r="C31" s="19">
        <v>221226213</v>
      </c>
      <c r="D31" s="19"/>
      <c r="E31" s="20">
        <v>69422417</v>
      </c>
      <c r="F31" s="21">
        <v>85005898</v>
      </c>
      <c r="G31" s="21">
        <v>-3224</v>
      </c>
      <c r="H31" s="21">
        <v>136577</v>
      </c>
      <c r="I31" s="21">
        <v>2824405</v>
      </c>
      <c r="J31" s="21">
        <v>2957758</v>
      </c>
      <c r="K31" s="21">
        <v>241471</v>
      </c>
      <c r="L31" s="21">
        <v>37206</v>
      </c>
      <c r="M31" s="21">
        <v>323164</v>
      </c>
      <c r="N31" s="21">
        <v>601841</v>
      </c>
      <c r="O31" s="21">
        <v>349</v>
      </c>
      <c r="P31" s="21">
        <v>736380</v>
      </c>
      <c r="Q31" s="21">
        <v>-2463</v>
      </c>
      <c r="R31" s="21">
        <v>734266</v>
      </c>
      <c r="S31" s="21"/>
      <c r="T31" s="21"/>
      <c r="U31" s="21"/>
      <c r="V31" s="21"/>
      <c r="W31" s="21">
        <v>4293865</v>
      </c>
      <c r="X31" s="21">
        <v>50738780</v>
      </c>
      <c r="Y31" s="21">
        <v>-46444915</v>
      </c>
      <c r="Z31" s="6">
        <v>-91.54</v>
      </c>
      <c r="AA31" s="28">
        <v>85005898</v>
      </c>
    </row>
    <row r="32" spans="1:27" ht="13.5">
      <c r="A32" s="58" t="s">
        <v>58</v>
      </c>
      <c r="B32" s="3"/>
      <c r="C32" s="25">
        <f aca="true" t="shared" si="5" ref="C32:Y32">SUM(C28:C31)</f>
        <v>1917210455</v>
      </c>
      <c r="D32" s="25">
        <f>SUM(D28:D31)</f>
        <v>0</v>
      </c>
      <c r="E32" s="26">
        <f t="shared" si="5"/>
        <v>3471362192</v>
      </c>
      <c r="F32" s="27">
        <f t="shared" si="5"/>
        <v>4216331135</v>
      </c>
      <c r="G32" s="27">
        <f t="shared" si="5"/>
        <v>8815678</v>
      </c>
      <c r="H32" s="27">
        <f t="shared" si="5"/>
        <v>18749781</v>
      </c>
      <c r="I32" s="27">
        <f t="shared" si="5"/>
        <v>74128982</v>
      </c>
      <c r="J32" s="27">
        <f t="shared" si="5"/>
        <v>101694441</v>
      </c>
      <c r="K32" s="27">
        <f t="shared" si="5"/>
        <v>81245790</v>
      </c>
      <c r="L32" s="27">
        <f t="shared" si="5"/>
        <v>122533638</v>
      </c>
      <c r="M32" s="27">
        <f t="shared" si="5"/>
        <v>148818012</v>
      </c>
      <c r="N32" s="27">
        <f t="shared" si="5"/>
        <v>352597440</v>
      </c>
      <c r="O32" s="27">
        <f t="shared" si="5"/>
        <v>47924107</v>
      </c>
      <c r="P32" s="27">
        <f t="shared" si="5"/>
        <v>135729786</v>
      </c>
      <c r="Q32" s="27">
        <f t="shared" si="5"/>
        <v>120776410</v>
      </c>
      <c r="R32" s="27">
        <f t="shared" si="5"/>
        <v>304430303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758722184</v>
      </c>
      <c r="X32" s="27">
        <f t="shared" si="5"/>
        <v>2159468376</v>
      </c>
      <c r="Y32" s="27">
        <f t="shared" si="5"/>
        <v>-1400746192</v>
      </c>
      <c r="Z32" s="13">
        <f>+IF(X32&lt;&gt;0,+(Y32/X32)*100,0)</f>
        <v>-64.86532553880751</v>
      </c>
      <c r="AA32" s="31">
        <f>SUM(AA28:AA31)</f>
        <v>4216331135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2409224629</v>
      </c>
      <c r="D34" s="19"/>
      <c r="E34" s="20">
        <v>6063818216</v>
      </c>
      <c r="F34" s="21">
        <v>4836767620</v>
      </c>
      <c r="G34" s="21">
        <v>14597603</v>
      </c>
      <c r="H34" s="21">
        <v>28766193</v>
      </c>
      <c r="I34" s="21">
        <v>65873449</v>
      </c>
      <c r="J34" s="21">
        <v>109237245</v>
      </c>
      <c r="K34" s="21">
        <v>43631448</v>
      </c>
      <c r="L34" s="21">
        <v>84149032</v>
      </c>
      <c r="M34" s="21">
        <v>107792741</v>
      </c>
      <c r="N34" s="21">
        <v>235573221</v>
      </c>
      <c r="O34" s="21">
        <v>158209207</v>
      </c>
      <c r="P34" s="21">
        <v>97549514</v>
      </c>
      <c r="Q34" s="21">
        <v>126315634</v>
      </c>
      <c r="R34" s="21">
        <v>382074355</v>
      </c>
      <c r="S34" s="21"/>
      <c r="T34" s="21"/>
      <c r="U34" s="21"/>
      <c r="V34" s="21"/>
      <c r="W34" s="21">
        <v>726884821</v>
      </c>
      <c r="X34" s="21">
        <v>2004734484</v>
      </c>
      <c r="Y34" s="21">
        <v>-1277849663</v>
      </c>
      <c r="Z34" s="6">
        <v>-63.74</v>
      </c>
      <c r="AA34" s="28">
        <v>4836767620</v>
      </c>
    </row>
    <row r="35" spans="1:27" ht="13.5">
      <c r="A35" s="59" t="s">
        <v>61</v>
      </c>
      <c r="B35" s="3"/>
      <c r="C35" s="19">
        <v>937348085</v>
      </c>
      <c r="D35" s="19"/>
      <c r="E35" s="20">
        <v>1540901705</v>
      </c>
      <c r="F35" s="21">
        <v>1545712665</v>
      </c>
      <c r="G35" s="21">
        <v>26657048</v>
      </c>
      <c r="H35" s="21">
        <v>93973661</v>
      </c>
      <c r="I35" s="21">
        <v>63744155</v>
      </c>
      <c r="J35" s="21">
        <v>184374864</v>
      </c>
      <c r="K35" s="21">
        <v>72503402</v>
      </c>
      <c r="L35" s="21">
        <v>36024557</v>
      </c>
      <c r="M35" s="21">
        <v>95271487</v>
      </c>
      <c r="N35" s="21">
        <v>203799446</v>
      </c>
      <c r="O35" s="21">
        <v>32777565</v>
      </c>
      <c r="P35" s="21">
        <v>52123028</v>
      </c>
      <c r="Q35" s="21">
        <v>79776238</v>
      </c>
      <c r="R35" s="21">
        <v>164676831</v>
      </c>
      <c r="S35" s="21"/>
      <c r="T35" s="21"/>
      <c r="U35" s="21"/>
      <c r="V35" s="21"/>
      <c r="W35" s="21">
        <v>552851141</v>
      </c>
      <c r="X35" s="21">
        <v>1151822637</v>
      </c>
      <c r="Y35" s="21">
        <v>-598971496</v>
      </c>
      <c r="Z35" s="6">
        <v>-52</v>
      </c>
      <c r="AA35" s="28">
        <v>1545712665</v>
      </c>
    </row>
    <row r="36" spans="1:27" ht="13.5">
      <c r="A36" s="60" t="s">
        <v>62</v>
      </c>
      <c r="B36" s="10"/>
      <c r="C36" s="61">
        <f aca="true" t="shared" si="6" ref="C36:Y36">SUM(C32:C35)</f>
        <v>5263783169</v>
      </c>
      <c r="D36" s="61">
        <f>SUM(D32:D35)</f>
        <v>0</v>
      </c>
      <c r="E36" s="62">
        <f t="shared" si="6"/>
        <v>11076082113</v>
      </c>
      <c r="F36" s="63">
        <f t="shared" si="6"/>
        <v>10598811420</v>
      </c>
      <c r="G36" s="63">
        <f t="shared" si="6"/>
        <v>50070329</v>
      </c>
      <c r="H36" s="63">
        <f t="shared" si="6"/>
        <v>141489635</v>
      </c>
      <c r="I36" s="63">
        <f t="shared" si="6"/>
        <v>203746586</v>
      </c>
      <c r="J36" s="63">
        <f t="shared" si="6"/>
        <v>395306550</v>
      </c>
      <c r="K36" s="63">
        <f t="shared" si="6"/>
        <v>197380640</v>
      </c>
      <c r="L36" s="63">
        <f t="shared" si="6"/>
        <v>242707227</v>
      </c>
      <c r="M36" s="63">
        <f t="shared" si="6"/>
        <v>351882240</v>
      </c>
      <c r="N36" s="63">
        <f t="shared" si="6"/>
        <v>791970107</v>
      </c>
      <c r="O36" s="63">
        <f t="shared" si="6"/>
        <v>238910879</v>
      </c>
      <c r="P36" s="63">
        <f t="shared" si="6"/>
        <v>285402328</v>
      </c>
      <c r="Q36" s="63">
        <f t="shared" si="6"/>
        <v>326868282</v>
      </c>
      <c r="R36" s="63">
        <f t="shared" si="6"/>
        <v>851181489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2038458146</v>
      </c>
      <c r="X36" s="63">
        <f t="shared" si="6"/>
        <v>5316025497</v>
      </c>
      <c r="Y36" s="63">
        <f t="shared" si="6"/>
        <v>-3277567351</v>
      </c>
      <c r="Z36" s="64">
        <f>+IF(X36&lt;&gt;0,+(Y36/X36)*100,0)</f>
        <v>-61.65447010834756</v>
      </c>
      <c r="AA36" s="65">
        <f>SUM(AA32:AA35)</f>
        <v>10598811420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 password="F954" sheet="1"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36228841</v>
      </c>
      <c r="D5" s="16">
        <f>SUM(D6:D8)</f>
        <v>0</v>
      </c>
      <c r="E5" s="17">
        <f t="shared" si="0"/>
        <v>44633429</v>
      </c>
      <c r="F5" s="18">
        <f t="shared" si="0"/>
        <v>17671777</v>
      </c>
      <c r="G5" s="18">
        <f t="shared" si="0"/>
        <v>0</v>
      </c>
      <c r="H5" s="18">
        <f t="shared" si="0"/>
        <v>0</v>
      </c>
      <c r="I5" s="18">
        <f t="shared" si="0"/>
        <v>2633850</v>
      </c>
      <c r="J5" s="18">
        <f t="shared" si="0"/>
        <v>2633850</v>
      </c>
      <c r="K5" s="18">
        <f t="shared" si="0"/>
        <v>1002448</v>
      </c>
      <c r="L5" s="18">
        <f t="shared" si="0"/>
        <v>773553</v>
      </c>
      <c r="M5" s="18">
        <f t="shared" si="0"/>
        <v>910121</v>
      </c>
      <c r="N5" s="18">
        <f t="shared" si="0"/>
        <v>2686122</v>
      </c>
      <c r="O5" s="18">
        <f t="shared" si="0"/>
        <v>203833</v>
      </c>
      <c r="P5" s="18">
        <f t="shared" si="0"/>
        <v>2626131</v>
      </c>
      <c r="Q5" s="18">
        <f t="shared" si="0"/>
        <v>1128593</v>
      </c>
      <c r="R5" s="18">
        <f t="shared" si="0"/>
        <v>3958557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9278529</v>
      </c>
      <c r="X5" s="18">
        <f t="shared" si="0"/>
        <v>13253652</v>
      </c>
      <c r="Y5" s="18">
        <f t="shared" si="0"/>
        <v>-3975123</v>
      </c>
      <c r="Z5" s="4">
        <f>+IF(X5&lt;&gt;0,+(Y5/X5)*100,0)</f>
        <v>-29.992661645258227</v>
      </c>
      <c r="AA5" s="16">
        <f>SUM(AA6:AA8)</f>
        <v>17671777</v>
      </c>
    </row>
    <row r="6" spans="1:27" ht="13.5">
      <c r="A6" s="5" t="s">
        <v>32</v>
      </c>
      <c r="B6" s="3"/>
      <c r="C6" s="19">
        <v>215981</v>
      </c>
      <c r="D6" s="19"/>
      <c r="E6" s="20">
        <v>300000</v>
      </c>
      <c r="F6" s="21">
        <v>255400</v>
      </c>
      <c r="G6" s="21"/>
      <c r="H6" s="21"/>
      <c r="I6" s="21">
        <v>9870</v>
      </c>
      <c r="J6" s="21">
        <v>9870</v>
      </c>
      <c r="K6" s="21">
        <v>53107</v>
      </c>
      <c r="L6" s="21">
        <v>2833</v>
      </c>
      <c r="M6" s="21"/>
      <c r="N6" s="21">
        <v>55940</v>
      </c>
      <c r="O6" s="21">
        <v>46550</v>
      </c>
      <c r="P6" s="21"/>
      <c r="Q6" s="21">
        <v>3779</v>
      </c>
      <c r="R6" s="21">
        <v>50329</v>
      </c>
      <c r="S6" s="21"/>
      <c r="T6" s="21"/>
      <c r="U6" s="21"/>
      <c r="V6" s="21"/>
      <c r="W6" s="21">
        <v>116139</v>
      </c>
      <c r="X6" s="21">
        <v>191538</v>
      </c>
      <c r="Y6" s="21">
        <v>-75399</v>
      </c>
      <c r="Z6" s="6">
        <v>-39.37</v>
      </c>
      <c r="AA6" s="28">
        <v>255400</v>
      </c>
    </row>
    <row r="7" spans="1:27" ht="13.5">
      <c r="A7" s="5" t="s">
        <v>33</v>
      </c>
      <c r="B7" s="3"/>
      <c r="C7" s="22">
        <v>35953354</v>
      </c>
      <c r="D7" s="22"/>
      <c r="E7" s="23">
        <v>43683429</v>
      </c>
      <c r="F7" s="24">
        <v>17416377</v>
      </c>
      <c r="G7" s="24"/>
      <c r="H7" s="24"/>
      <c r="I7" s="24">
        <v>2623980</v>
      </c>
      <c r="J7" s="24">
        <v>2623980</v>
      </c>
      <c r="K7" s="24">
        <v>949341</v>
      </c>
      <c r="L7" s="24">
        <v>770720</v>
      </c>
      <c r="M7" s="24">
        <v>910121</v>
      </c>
      <c r="N7" s="24">
        <v>2630182</v>
      </c>
      <c r="O7" s="24">
        <v>157283</v>
      </c>
      <c r="P7" s="24">
        <v>2626131</v>
      </c>
      <c r="Q7" s="24">
        <v>1124814</v>
      </c>
      <c r="R7" s="24">
        <v>3908228</v>
      </c>
      <c r="S7" s="24"/>
      <c r="T7" s="24"/>
      <c r="U7" s="24"/>
      <c r="V7" s="24"/>
      <c r="W7" s="24">
        <v>9162390</v>
      </c>
      <c r="X7" s="24">
        <v>13062114</v>
      </c>
      <c r="Y7" s="24">
        <v>-3899724</v>
      </c>
      <c r="Z7" s="7">
        <v>-29.86</v>
      </c>
      <c r="AA7" s="29">
        <v>17416377</v>
      </c>
    </row>
    <row r="8" spans="1:27" ht="13.5">
      <c r="A8" s="5" t="s">
        <v>34</v>
      </c>
      <c r="B8" s="3"/>
      <c r="C8" s="19">
        <v>59506</v>
      </c>
      <c r="D8" s="19"/>
      <c r="E8" s="20">
        <v>650000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70567958</v>
      </c>
      <c r="D9" s="16">
        <f>SUM(D10:D14)</f>
        <v>0</v>
      </c>
      <c r="E9" s="17">
        <f t="shared" si="1"/>
        <v>120355468</v>
      </c>
      <c r="F9" s="18">
        <f t="shared" si="1"/>
        <v>78221018</v>
      </c>
      <c r="G9" s="18">
        <f t="shared" si="1"/>
        <v>588841</v>
      </c>
      <c r="H9" s="18">
        <f t="shared" si="1"/>
        <v>1641058</v>
      </c>
      <c r="I9" s="18">
        <f t="shared" si="1"/>
        <v>7228011</v>
      </c>
      <c r="J9" s="18">
        <f t="shared" si="1"/>
        <v>9457910</v>
      </c>
      <c r="K9" s="18">
        <f t="shared" si="1"/>
        <v>6577840</v>
      </c>
      <c r="L9" s="18">
        <f t="shared" si="1"/>
        <v>3137183</v>
      </c>
      <c r="M9" s="18">
        <f t="shared" si="1"/>
        <v>16911441</v>
      </c>
      <c r="N9" s="18">
        <f t="shared" si="1"/>
        <v>26626464</v>
      </c>
      <c r="O9" s="18">
        <f t="shared" si="1"/>
        <v>1094533</v>
      </c>
      <c r="P9" s="18">
        <f t="shared" si="1"/>
        <v>3399133</v>
      </c>
      <c r="Q9" s="18">
        <f t="shared" si="1"/>
        <v>5948395</v>
      </c>
      <c r="R9" s="18">
        <f t="shared" si="1"/>
        <v>10442061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46526435</v>
      </c>
      <c r="X9" s="18">
        <f t="shared" si="1"/>
        <v>58665492</v>
      </c>
      <c r="Y9" s="18">
        <f t="shared" si="1"/>
        <v>-12139057</v>
      </c>
      <c r="Z9" s="4">
        <f>+IF(X9&lt;&gt;0,+(Y9/X9)*100,0)</f>
        <v>-20.69198874186549</v>
      </c>
      <c r="AA9" s="30">
        <f>SUM(AA10:AA14)</f>
        <v>78221018</v>
      </c>
    </row>
    <row r="10" spans="1:27" ht="13.5">
      <c r="A10" s="5" t="s">
        <v>36</v>
      </c>
      <c r="B10" s="3"/>
      <c r="C10" s="19">
        <v>4783750</v>
      </c>
      <c r="D10" s="19"/>
      <c r="E10" s="20">
        <v>15055000</v>
      </c>
      <c r="F10" s="21">
        <v>3019202</v>
      </c>
      <c r="G10" s="21"/>
      <c r="H10" s="21"/>
      <c r="I10" s="21"/>
      <c r="J10" s="21"/>
      <c r="K10" s="21">
        <v>1531531</v>
      </c>
      <c r="L10" s="21">
        <v>94147</v>
      </c>
      <c r="M10" s="21">
        <v>75373</v>
      </c>
      <c r="N10" s="21">
        <v>1701051</v>
      </c>
      <c r="O10" s="21">
        <v>264503</v>
      </c>
      <c r="P10" s="21">
        <v>50522</v>
      </c>
      <c r="Q10" s="21">
        <v>57841</v>
      </c>
      <c r="R10" s="21">
        <v>372866</v>
      </c>
      <c r="S10" s="21"/>
      <c r="T10" s="21"/>
      <c r="U10" s="21"/>
      <c r="V10" s="21"/>
      <c r="W10" s="21">
        <v>2073917</v>
      </c>
      <c r="X10" s="21">
        <v>2264355</v>
      </c>
      <c r="Y10" s="21">
        <v>-190438</v>
      </c>
      <c r="Z10" s="6">
        <v>-8.41</v>
      </c>
      <c r="AA10" s="28">
        <v>3019202</v>
      </c>
    </row>
    <row r="11" spans="1:27" ht="13.5">
      <c r="A11" s="5" t="s">
        <v>37</v>
      </c>
      <c r="B11" s="3"/>
      <c r="C11" s="19">
        <v>23617210</v>
      </c>
      <c r="D11" s="19"/>
      <c r="E11" s="20">
        <v>32949968</v>
      </c>
      <c r="F11" s="21">
        <v>30173466</v>
      </c>
      <c r="G11" s="21">
        <v>588841</v>
      </c>
      <c r="H11" s="21">
        <v>1641058</v>
      </c>
      <c r="I11" s="21">
        <v>3193982</v>
      </c>
      <c r="J11" s="21">
        <v>5423881</v>
      </c>
      <c r="K11" s="21">
        <v>2480420</v>
      </c>
      <c r="L11" s="21">
        <v>1072777</v>
      </c>
      <c r="M11" s="21">
        <v>1070647</v>
      </c>
      <c r="N11" s="21">
        <v>4623844</v>
      </c>
      <c r="O11" s="21">
        <v>474877</v>
      </c>
      <c r="P11" s="21">
        <v>2415495</v>
      </c>
      <c r="Q11" s="21">
        <v>3574284</v>
      </c>
      <c r="R11" s="21">
        <v>6464656</v>
      </c>
      <c r="S11" s="21"/>
      <c r="T11" s="21"/>
      <c r="U11" s="21"/>
      <c r="V11" s="21"/>
      <c r="W11" s="21">
        <v>16512381</v>
      </c>
      <c r="X11" s="21">
        <v>22629996</v>
      </c>
      <c r="Y11" s="21">
        <v>-6117615</v>
      </c>
      <c r="Z11" s="6">
        <v>-27.03</v>
      </c>
      <c r="AA11" s="28">
        <v>30173466</v>
      </c>
    </row>
    <row r="12" spans="1:27" ht="13.5">
      <c r="A12" s="5" t="s">
        <v>38</v>
      </c>
      <c r="B12" s="3"/>
      <c r="C12" s="19">
        <v>3429940</v>
      </c>
      <c r="D12" s="19"/>
      <c r="E12" s="20">
        <v>7330500</v>
      </c>
      <c r="F12" s="21">
        <v>4684746</v>
      </c>
      <c r="G12" s="21"/>
      <c r="H12" s="21"/>
      <c r="I12" s="21">
        <v>32740</v>
      </c>
      <c r="J12" s="21">
        <v>32740</v>
      </c>
      <c r="K12" s="21">
        <v>139463</v>
      </c>
      <c r="L12" s="21">
        <v>371030</v>
      </c>
      <c r="M12" s="21">
        <v>44049</v>
      </c>
      <c r="N12" s="21">
        <v>554542</v>
      </c>
      <c r="O12" s="21">
        <v>66171</v>
      </c>
      <c r="P12" s="21">
        <v>678016</v>
      </c>
      <c r="Q12" s="21">
        <v>101169</v>
      </c>
      <c r="R12" s="21">
        <v>845356</v>
      </c>
      <c r="S12" s="21"/>
      <c r="T12" s="21"/>
      <c r="U12" s="21"/>
      <c r="V12" s="21"/>
      <c r="W12" s="21">
        <v>1432638</v>
      </c>
      <c r="X12" s="21">
        <v>3513492</v>
      </c>
      <c r="Y12" s="21">
        <v>-2080854</v>
      </c>
      <c r="Z12" s="6">
        <v>-59.22</v>
      </c>
      <c r="AA12" s="28">
        <v>4684746</v>
      </c>
    </row>
    <row r="13" spans="1:27" ht="13.5">
      <c r="A13" s="5" t="s">
        <v>39</v>
      </c>
      <c r="B13" s="3"/>
      <c r="C13" s="19">
        <v>38737058</v>
      </c>
      <c r="D13" s="19"/>
      <c r="E13" s="20">
        <v>65020000</v>
      </c>
      <c r="F13" s="21">
        <v>40343604</v>
      </c>
      <c r="G13" s="21"/>
      <c r="H13" s="21"/>
      <c r="I13" s="21">
        <v>4001289</v>
      </c>
      <c r="J13" s="21">
        <v>4001289</v>
      </c>
      <c r="K13" s="21">
        <v>2426426</v>
      </c>
      <c r="L13" s="21">
        <v>1599229</v>
      </c>
      <c r="M13" s="21">
        <v>15721372</v>
      </c>
      <c r="N13" s="21">
        <v>19747027</v>
      </c>
      <c r="O13" s="21">
        <v>288982</v>
      </c>
      <c r="P13" s="21">
        <v>255100</v>
      </c>
      <c r="Q13" s="21">
        <v>2215101</v>
      </c>
      <c r="R13" s="21">
        <v>2759183</v>
      </c>
      <c r="S13" s="21"/>
      <c r="T13" s="21"/>
      <c r="U13" s="21"/>
      <c r="V13" s="21"/>
      <c r="W13" s="21">
        <v>26507499</v>
      </c>
      <c r="X13" s="21">
        <v>30257649</v>
      </c>
      <c r="Y13" s="21">
        <v>-3750150</v>
      </c>
      <c r="Z13" s="6">
        <v>-12.39</v>
      </c>
      <c r="AA13" s="28">
        <v>40343604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77242545</v>
      </c>
      <c r="D15" s="16">
        <f>SUM(D16:D18)</f>
        <v>0</v>
      </c>
      <c r="E15" s="17">
        <f t="shared" si="2"/>
        <v>27565000</v>
      </c>
      <c r="F15" s="18">
        <f t="shared" si="2"/>
        <v>45780841</v>
      </c>
      <c r="G15" s="18">
        <f t="shared" si="2"/>
        <v>0</v>
      </c>
      <c r="H15" s="18">
        <f t="shared" si="2"/>
        <v>0</v>
      </c>
      <c r="I15" s="18">
        <f t="shared" si="2"/>
        <v>1550351</v>
      </c>
      <c r="J15" s="18">
        <f t="shared" si="2"/>
        <v>1550351</v>
      </c>
      <c r="K15" s="18">
        <f t="shared" si="2"/>
        <v>6450632</v>
      </c>
      <c r="L15" s="18">
        <f t="shared" si="2"/>
        <v>-1306787</v>
      </c>
      <c r="M15" s="18">
        <f t="shared" si="2"/>
        <v>5561073</v>
      </c>
      <c r="N15" s="18">
        <f t="shared" si="2"/>
        <v>10704918</v>
      </c>
      <c r="O15" s="18">
        <f t="shared" si="2"/>
        <v>7988010</v>
      </c>
      <c r="P15" s="18">
        <f t="shared" si="2"/>
        <v>288604</v>
      </c>
      <c r="Q15" s="18">
        <f t="shared" si="2"/>
        <v>6012292</v>
      </c>
      <c r="R15" s="18">
        <f t="shared" si="2"/>
        <v>14288906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26544175</v>
      </c>
      <c r="X15" s="18">
        <f t="shared" si="2"/>
        <v>34335585</v>
      </c>
      <c r="Y15" s="18">
        <f t="shared" si="2"/>
        <v>-7791410</v>
      </c>
      <c r="Z15" s="4">
        <f>+IF(X15&lt;&gt;0,+(Y15/X15)*100,0)</f>
        <v>-22.691938989826443</v>
      </c>
      <c r="AA15" s="30">
        <f>SUM(AA16:AA18)</f>
        <v>45780841</v>
      </c>
    </row>
    <row r="16" spans="1:27" ht="13.5">
      <c r="A16" s="5" t="s">
        <v>42</v>
      </c>
      <c r="B16" s="3"/>
      <c r="C16" s="19">
        <v>165848</v>
      </c>
      <c r="D16" s="19"/>
      <c r="E16" s="20">
        <v>15000</v>
      </c>
      <c r="F16" s="21">
        <v>180123</v>
      </c>
      <c r="G16" s="21"/>
      <c r="H16" s="21"/>
      <c r="I16" s="21">
        <v>130995</v>
      </c>
      <c r="J16" s="21">
        <v>130995</v>
      </c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>
        <v>130995</v>
      </c>
      <c r="X16" s="21">
        <v>135090</v>
      </c>
      <c r="Y16" s="21">
        <v>-4095</v>
      </c>
      <c r="Z16" s="6">
        <v>-3.03</v>
      </c>
      <c r="AA16" s="28">
        <v>180123</v>
      </c>
    </row>
    <row r="17" spans="1:27" ht="13.5">
      <c r="A17" s="5" t="s">
        <v>43</v>
      </c>
      <c r="B17" s="3"/>
      <c r="C17" s="19">
        <v>77076697</v>
      </c>
      <c r="D17" s="19"/>
      <c r="E17" s="20">
        <v>27550000</v>
      </c>
      <c r="F17" s="21">
        <v>45600718</v>
      </c>
      <c r="G17" s="21"/>
      <c r="H17" s="21"/>
      <c r="I17" s="21">
        <v>1419356</v>
      </c>
      <c r="J17" s="21">
        <v>1419356</v>
      </c>
      <c r="K17" s="21">
        <v>6450632</v>
      </c>
      <c r="L17" s="21">
        <v>-1306787</v>
      </c>
      <c r="M17" s="21">
        <v>5561073</v>
      </c>
      <c r="N17" s="21">
        <v>10704918</v>
      </c>
      <c r="O17" s="21">
        <v>7988010</v>
      </c>
      <c r="P17" s="21">
        <v>288604</v>
      </c>
      <c r="Q17" s="21">
        <v>6012292</v>
      </c>
      <c r="R17" s="21">
        <v>14288906</v>
      </c>
      <c r="S17" s="21"/>
      <c r="T17" s="21"/>
      <c r="U17" s="21"/>
      <c r="V17" s="21"/>
      <c r="W17" s="21">
        <v>26413180</v>
      </c>
      <c r="X17" s="21">
        <v>34200495</v>
      </c>
      <c r="Y17" s="21">
        <v>-7787315</v>
      </c>
      <c r="Z17" s="6">
        <v>-22.77</v>
      </c>
      <c r="AA17" s="28">
        <v>45600718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388494188</v>
      </c>
      <c r="D19" s="16">
        <f>SUM(D20:D23)</f>
        <v>0</v>
      </c>
      <c r="E19" s="17">
        <f t="shared" si="3"/>
        <v>184826053</v>
      </c>
      <c r="F19" s="18">
        <f t="shared" si="3"/>
        <v>151330103</v>
      </c>
      <c r="G19" s="18">
        <f t="shared" si="3"/>
        <v>184658</v>
      </c>
      <c r="H19" s="18">
        <f t="shared" si="3"/>
        <v>2450095</v>
      </c>
      <c r="I19" s="18">
        <f t="shared" si="3"/>
        <v>10666567</v>
      </c>
      <c r="J19" s="18">
        <f t="shared" si="3"/>
        <v>13301320</v>
      </c>
      <c r="K19" s="18">
        <f t="shared" si="3"/>
        <v>6722365</v>
      </c>
      <c r="L19" s="18">
        <f t="shared" si="3"/>
        <v>8582182</v>
      </c>
      <c r="M19" s="18">
        <f t="shared" si="3"/>
        <v>11243657</v>
      </c>
      <c r="N19" s="18">
        <f t="shared" si="3"/>
        <v>26548204</v>
      </c>
      <c r="O19" s="18">
        <f t="shared" si="3"/>
        <v>8156154</v>
      </c>
      <c r="P19" s="18">
        <f t="shared" si="3"/>
        <v>6395037</v>
      </c>
      <c r="Q19" s="18">
        <f t="shared" si="3"/>
        <v>20654832</v>
      </c>
      <c r="R19" s="18">
        <f t="shared" si="3"/>
        <v>35206023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75055547</v>
      </c>
      <c r="X19" s="18">
        <f t="shared" si="3"/>
        <v>113497344</v>
      </c>
      <c r="Y19" s="18">
        <f t="shared" si="3"/>
        <v>-38441797</v>
      </c>
      <c r="Z19" s="4">
        <f>+IF(X19&lt;&gt;0,+(Y19/X19)*100,0)</f>
        <v>-33.87021726252907</v>
      </c>
      <c r="AA19" s="30">
        <f>SUM(AA20:AA23)</f>
        <v>151330103</v>
      </c>
    </row>
    <row r="20" spans="1:27" ht="13.5">
      <c r="A20" s="5" t="s">
        <v>46</v>
      </c>
      <c r="B20" s="3"/>
      <c r="C20" s="19">
        <v>155203667</v>
      </c>
      <c r="D20" s="19"/>
      <c r="E20" s="20">
        <v>46930000</v>
      </c>
      <c r="F20" s="21">
        <v>48745587</v>
      </c>
      <c r="G20" s="21">
        <v>90812</v>
      </c>
      <c r="H20" s="21">
        <v>116338</v>
      </c>
      <c r="I20" s="21">
        <v>1423440</v>
      </c>
      <c r="J20" s="21">
        <v>1630590</v>
      </c>
      <c r="K20" s="21">
        <v>4198604</v>
      </c>
      <c r="L20" s="21">
        <v>7767530</v>
      </c>
      <c r="M20" s="21">
        <v>5020668</v>
      </c>
      <c r="N20" s="21">
        <v>16986802</v>
      </c>
      <c r="O20" s="21">
        <v>652981</v>
      </c>
      <c r="P20" s="21">
        <v>1403510</v>
      </c>
      <c r="Q20" s="21">
        <v>13672979</v>
      </c>
      <c r="R20" s="21">
        <v>15729470</v>
      </c>
      <c r="S20" s="21"/>
      <c r="T20" s="21"/>
      <c r="U20" s="21"/>
      <c r="V20" s="21"/>
      <c r="W20" s="21">
        <v>34346862</v>
      </c>
      <c r="X20" s="21">
        <v>36559134</v>
      </c>
      <c r="Y20" s="21">
        <v>-2212272</v>
      </c>
      <c r="Z20" s="6">
        <v>-6.05</v>
      </c>
      <c r="AA20" s="28">
        <v>48745587</v>
      </c>
    </row>
    <row r="21" spans="1:27" ht="13.5">
      <c r="A21" s="5" t="s">
        <v>47</v>
      </c>
      <c r="B21" s="3"/>
      <c r="C21" s="19">
        <v>174039210</v>
      </c>
      <c r="D21" s="19"/>
      <c r="E21" s="20">
        <v>99954615</v>
      </c>
      <c r="F21" s="21">
        <v>58613492</v>
      </c>
      <c r="G21" s="21">
        <v>93846</v>
      </c>
      <c r="H21" s="21">
        <v>2333757</v>
      </c>
      <c r="I21" s="21">
        <v>5679548</v>
      </c>
      <c r="J21" s="21">
        <v>8107151</v>
      </c>
      <c r="K21" s="21">
        <v>1429246</v>
      </c>
      <c r="L21" s="21">
        <v>814652</v>
      </c>
      <c r="M21" s="21">
        <v>4743342</v>
      </c>
      <c r="N21" s="21">
        <v>6987240</v>
      </c>
      <c r="O21" s="21">
        <v>6604157</v>
      </c>
      <c r="P21" s="21">
        <v>4652274</v>
      </c>
      <c r="Q21" s="21">
        <v>5479768</v>
      </c>
      <c r="R21" s="21">
        <v>16736199</v>
      </c>
      <c r="S21" s="21"/>
      <c r="T21" s="21"/>
      <c r="U21" s="21"/>
      <c r="V21" s="21"/>
      <c r="W21" s="21">
        <v>31830590</v>
      </c>
      <c r="X21" s="21">
        <v>43960041</v>
      </c>
      <c r="Y21" s="21">
        <v>-12129451</v>
      </c>
      <c r="Z21" s="6">
        <v>-27.59</v>
      </c>
      <c r="AA21" s="28">
        <v>58613492</v>
      </c>
    </row>
    <row r="22" spans="1:27" ht="13.5">
      <c r="A22" s="5" t="s">
        <v>48</v>
      </c>
      <c r="B22" s="3"/>
      <c r="C22" s="22">
        <v>56164520</v>
      </c>
      <c r="D22" s="22"/>
      <c r="E22" s="23">
        <v>22656438</v>
      </c>
      <c r="F22" s="24">
        <v>40286024</v>
      </c>
      <c r="G22" s="24"/>
      <c r="H22" s="24"/>
      <c r="I22" s="24">
        <v>3563579</v>
      </c>
      <c r="J22" s="24">
        <v>3563579</v>
      </c>
      <c r="K22" s="24">
        <v>1094515</v>
      </c>
      <c r="L22" s="24"/>
      <c r="M22" s="24">
        <v>1119407</v>
      </c>
      <c r="N22" s="24">
        <v>2213922</v>
      </c>
      <c r="O22" s="24">
        <v>899016</v>
      </c>
      <c r="P22" s="24">
        <v>339253</v>
      </c>
      <c r="Q22" s="24">
        <v>1296338</v>
      </c>
      <c r="R22" s="24">
        <v>2534607</v>
      </c>
      <c r="S22" s="24"/>
      <c r="T22" s="24"/>
      <c r="U22" s="24"/>
      <c r="V22" s="24"/>
      <c r="W22" s="24">
        <v>8312108</v>
      </c>
      <c r="X22" s="24">
        <v>30214440</v>
      </c>
      <c r="Y22" s="24">
        <v>-21902332</v>
      </c>
      <c r="Z22" s="7">
        <v>-72.49</v>
      </c>
      <c r="AA22" s="29">
        <v>40286024</v>
      </c>
    </row>
    <row r="23" spans="1:27" ht="13.5">
      <c r="A23" s="5" t="s">
        <v>49</v>
      </c>
      <c r="B23" s="3"/>
      <c r="C23" s="19">
        <v>3086791</v>
      </c>
      <c r="D23" s="19"/>
      <c r="E23" s="20">
        <v>15285000</v>
      </c>
      <c r="F23" s="21">
        <v>3685000</v>
      </c>
      <c r="G23" s="21"/>
      <c r="H23" s="21"/>
      <c r="I23" s="21"/>
      <c r="J23" s="21"/>
      <c r="K23" s="21"/>
      <c r="L23" s="21"/>
      <c r="M23" s="21">
        <v>360240</v>
      </c>
      <c r="N23" s="21">
        <v>360240</v>
      </c>
      <c r="O23" s="21"/>
      <c r="P23" s="21"/>
      <c r="Q23" s="21">
        <v>205747</v>
      </c>
      <c r="R23" s="21">
        <v>205747</v>
      </c>
      <c r="S23" s="21"/>
      <c r="T23" s="21"/>
      <c r="U23" s="21"/>
      <c r="V23" s="21"/>
      <c r="W23" s="21">
        <v>565987</v>
      </c>
      <c r="X23" s="21">
        <v>2763729</v>
      </c>
      <c r="Y23" s="21">
        <v>-2197742</v>
      </c>
      <c r="Z23" s="6">
        <v>-79.52</v>
      </c>
      <c r="AA23" s="28">
        <v>3685000</v>
      </c>
    </row>
    <row r="24" spans="1:27" ht="13.5">
      <c r="A24" s="2" t="s">
        <v>50</v>
      </c>
      <c r="B24" s="8"/>
      <c r="C24" s="16"/>
      <c r="D24" s="16"/>
      <c r="E24" s="17">
        <v>650000</v>
      </c>
      <c r="F24" s="18">
        <v>410000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307494</v>
      </c>
      <c r="Y24" s="18">
        <v>-307494</v>
      </c>
      <c r="Z24" s="4">
        <v>-100</v>
      </c>
      <c r="AA24" s="30">
        <v>410000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572533532</v>
      </c>
      <c r="D25" s="50">
        <f>+D5+D9+D15+D19+D24</f>
        <v>0</v>
      </c>
      <c r="E25" s="51">
        <f t="shared" si="4"/>
        <v>378029950</v>
      </c>
      <c r="F25" s="52">
        <f t="shared" si="4"/>
        <v>293413739</v>
      </c>
      <c r="G25" s="52">
        <f t="shared" si="4"/>
        <v>773499</v>
      </c>
      <c r="H25" s="52">
        <f t="shared" si="4"/>
        <v>4091153</v>
      </c>
      <c r="I25" s="52">
        <f t="shared" si="4"/>
        <v>22078779</v>
      </c>
      <c r="J25" s="52">
        <f t="shared" si="4"/>
        <v>26943431</v>
      </c>
      <c r="K25" s="52">
        <f t="shared" si="4"/>
        <v>20753285</v>
      </c>
      <c r="L25" s="52">
        <f t="shared" si="4"/>
        <v>11186131</v>
      </c>
      <c r="M25" s="52">
        <f t="shared" si="4"/>
        <v>34626292</v>
      </c>
      <c r="N25" s="52">
        <f t="shared" si="4"/>
        <v>66565708</v>
      </c>
      <c r="O25" s="52">
        <f t="shared" si="4"/>
        <v>17442530</v>
      </c>
      <c r="P25" s="52">
        <f t="shared" si="4"/>
        <v>12708905</v>
      </c>
      <c r="Q25" s="52">
        <f t="shared" si="4"/>
        <v>33744112</v>
      </c>
      <c r="R25" s="52">
        <f t="shared" si="4"/>
        <v>63895547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157404686</v>
      </c>
      <c r="X25" s="52">
        <f t="shared" si="4"/>
        <v>220059567</v>
      </c>
      <c r="Y25" s="52">
        <f t="shared" si="4"/>
        <v>-62654881</v>
      </c>
      <c r="Z25" s="53">
        <f>+IF(X25&lt;&gt;0,+(Y25/X25)*100,0)</f>
        <v>-28.471782369725375</v>
      </c>
      <c r="AA25" s="54">
        <f>+AA5+AA9+AA15+AA19+AA24</f>
        <v>293413739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34975651</v>
      </c>
      <c r="D28" s="19"/>
      <c r="E28" s="20">
        <v>88415000</v>
      </c>
      <c r="F28" s="21">
        <v>91950000</v>
      </c>
      <c r="G28" s="21"/>
      <c r="H28" s="21">
        <v>1344455</v>
      </c>
      <c r="I28" s="21">
        <v>778140</v>
      </c>
      <c r="J28" s="21">
        <v>2122595</v>
      </c>
      <c r="K28" s="21">
        <v>3947024</v>
      </c>
      <c r="L28" s="21">
        <v>443158</v>
      </c>
      <c r="M28" s="21">
        <v>6766967</v>
      </c>
      <c r="N28" s="21">
        <v>11157149</v>
      </c>
      <c r="O28" s="21">
        <v>5478386</v>
      </c>
      <c r="P28" s="21">
        <v>3915811</v>
      </c>
      <c r="Q28" s="21">
        <v>16179679</v>
      </c>
      <c r="R28" s="21">
        <v>25573876</v>
      </c>
      <c r="S28" s="21"/>
      <c r="T28" s="21"/>
      <c r="U28" s="21"/>
      <c r="V28" s="21"/>
      <c r="W28" s="21">
        <v>38853620</v>
      </c>
      <c r="X28" s="21">
        <v>68962437</v>
      </c>
      <c r="Y28" s="21">
        <v>-30108817</v>
      </c>
      <c r="Z28" s="6">
        <v>-43.66</v>
      </c>
      <c r="AA28" s="19">
        <v>91950000</v>
      </c>
    </row>
    <row r="29" spans="1:27" ht="13.5">
      <c r="A29" s="56" t="s">
        <v>55</v>
      </c>
      <c r="B29" s="3"/>
      <c r="C29" s="19">
        <v>91944179</v>
      </c>
      <c r="D29" s="19"/>
      <c r="E29" s="20">
        <v>55520000</v>
      </c>
      <c r="F29" s="21">
        <v>41949464</v>
      </c>
      <c r="G29" s="21"/>
      <c r="H29" s="21"/>
      <c r="I29" s="21">
        <v>447876</v>
      </c>
      <c r="J29" s="21">
        <v>447876</v>
      </c>
      <c r="K29" s="21">
        <v>4712891</v>
      </c>
      <c r="L29" s="21">
        <v>-245788</v>
      </c>
      <c r="M29" s="21">
        <v>21089856</v>
      </c>
      <c r="N29" s="21">
        <v>25556959</v>
      </c>
      <c r="O29" s="21">
        <v>5538221</v>
      </c>
      <c r="P29" s="21">
        <v>202338</v>
      </c>
      <c r="Q29" s="21">
        <v>1642786</v>
      </c>
      <c r="R29" s="21">
        <v>7383345</v>
      </c>
      <c r="S29" s="21"/>
      <c r="T29" s="21"/>
      <c r="U29" s="21"/>
      <c r="V29" s="21"/>
      <c r="W29" s="21">
        <v>33388180</v>
      </c>
      <c r="X29" s="21">
        <v>31462065</v>
      </c>
      <c r="Y29" s="21">
        <v>1926115</v>
      </c>
      <c r="Z29" s="6">
        <v>6.12</v>
      </c>
      <c r="AA29" s="28">
        <v>41949464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9428619</v>
      </c>
      <c r="D31" s="19"/>
      <c r="E31" s="20">
        <v>2637968</v>
      </c>
      <c r="F31" s="21">
        <v>3780928</v>
      </c>
      <c r="G31" s="21"/>
      <c r="H31" s="21"/>
      <c r="I31" s="21"/>
      <c r="J31" s="21"/>
      <c r="K31" s="21"/>
      <c r="L31" s="21"/>
      <c r="M31" s="21">
        <v>48385</v>
      </c>
      <c r="N31" s="21">
        <v>48385</v>
      </c>
      <c r="O31" s="21"/>
      <c r="P31" s="21">
        <v>736380</v>
      </c>
      <c r="Q31" s="21">
        <v>-2463</v>
      </c>
      <c r="R31" s="21">
        <v>733917</v>
      </c>
      <c r="S31" s="21"/>
      <c r="T31" s="21"/>
      <c r="U31" s="21"/>
      <c r="V31" s="21"/>
      <c r="W31" s="21">
        <v>782302</v>
      </c>
      <c r="X31" s="21">
        <v>2835693</v>
      </c>
      <c r="Y31" s="21">
        <v>-2053391</v>
      </c>
      <c r="Z31" s="6">
        <v>-72.41</v>
      </c>
      <c r="AA31" s="28">
        <v>3780928</v>
      </c>
    </row>
    <row r="32" spans="1:27" ht="13.5">
      <c r="A32" s="58" t="s">
        <v>58</v>
      </c>
      <c r="B32" s="3"/>
      <c r="C32" s="25">
        <f aca="true" t="shared" si="5" ref="C32:Y32">SUM(C28:C31)</f>
        <v>136348449</v>
      </c>
      <c r="D32" s="25">
        <f>SUM(D28:D31)</f>
        <v>0</v>
      </c>
      <c r="E32" s="26">
        <f t="shared" si="5"/>
        <v>146572968</v>
      </c>
      <c r="F32" s="27">
        <f t="shared" si="5"/>
        <v>137680392</v>
      </c>
      <c r="G32" s="27">
        <f t="shared" si="5"/>
        <v>0</v>
      </c>
      <c r="H32" s="27">
        <f t="shared" si="5"/>
        <v>1344455</v>
      </c>
      <c r="I32" s="27">
        <f t="shared" si="5"/>
        <v>1226016</v>
      </c>
      <c r="J32" s="27">
        <f t="shared" si="5"/>
        <v>2570471</v>
      </c>
      <c r="K32" s="27">
        <f t="shared" si="5"/>
        <v>8659915</v>
      </c>
      <c r="L32" s="27">
        <f t="shared" si="5"/>
        <v>197370</v>
      </c>
      <c r="M32" s="27">
        <f t="shared" si="5"/>
        <v>27905208</v>
      </c>
      <c r="N32" s="27">
        <f t="shared" si="5"/>
        <v>36762493</v>
      </c>
      <c r="O32" s="27">
        <f t="shared" si="5"/>
        <v>11016607</v>
      </c>
      <c r="P32" s="27">
        <f t="shared" si="5"/>
        <v>4854529</v>
      </c>
      <c r="Q32" s="27">
        <f t="shared" si="5"/>
        <v>17820002</v>
      </c>
      <c r="R32" s="27">
        <f t="shared" si="5"/>
        <v>33691138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73024102</v>
      </c>
      <c r="X32" s="27">
        <f t="shared" si="5"/>
        <v>103260195</v>
      </c>
      <c r="Y32" s="27">
        <f t="shared" si="5"/>
        <v>-30236093</v>
      </c>
      <c r="Z32" s="13">
        <f>+IF(X32&lt;&gt;0,+(Y32/X32)*100,0)</f>
        <v>-29.281460295518517</v>
      </c>
      <c r="AA32" s="31">
        <f>SUM(AA28:AA31)</f>
        <v>137680392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357114625</v>
      </c>
      <c r="D34" s="19"/>
      <c r="E34" s="20">
        <v>222575332</v>
      </c>
      <c r="F34" s="21">
        <v>94003218</v>
      </c>
      <c r="G34" s="21">
        <v>773499</v>
      </c>
      <c r="H34" s="21">
        <v>2742225</v>
      </c>
      <c r="I34" s="21">
        <v>20457598</v>
      </c>
      <c r="J34" s="21">
        <v>23973322</v>
      </c>
      <c r="K34" s="21">
        <v>2017577</v>
      </c>
      <c r="L34" s="21">
        <v>8661217</v>
      </c>
      <c r="M34" s="21">
        <v>4194444</v>
      </c>
      <c r="N34" s="21">
        <v>14873238</v>
      </c>
      <c r="O34" s="21">
        <v>4561143</v>
      </c>
      <c r="P34" s="21">
        <v>4450854</v>
      </c>
      <c r="Q34" s="21">
        <v>9837314</v>
      </c>
      <c r="R34" s="21">
        <v>18849311</v>
      </c>
      <c r="S34" s="21"/>
      <c r="T34" s="21"/>
      <c r="U34" s="21"/>
      <c r="V34" s="21"/>
      <c r="W34" s="21">
        <v>57695871</v>
      </c>
      <c r="X34" s="21">
        <v>70502103</v>
      </c>
      <c r="Y34" s="21">
        <v>-12806232</v>
      </c>
      <c r="Z34" s="6">
        <v>-18.16</v>
      </c>
      <c r="AA34" s="28">
        <v>94003218</v>
      </c>
    </row>
    <row r="35" spans="1:27" ht="13.5">
      <c r="A35" s="59" t="s">
        <v>61</v>
      </c>
      <c r="B35" s="3"/>
      <c r="C35" s="19">
        <v>79070458</v>
      </c>
      <c r="D35" s="19"/>
      <c r="E35" s="20">
        <v>8881650</v>
      </c>
      <c r="F35" s="21">
        <v>61730129</v>
      </c>
      <c r="G35" s="21"/>
      <c r="H35" s="21">
        <v>4473</v>
      </c>
      <c r="I35" s="21">
        <v>395165</v>
      </c>
      <c r="J35" s="21">
        <v>399638</v>
      </c>
      <c r="K35" s="21">
        <v>10075793</v>
      </c>
      <c r="L35" s="21">
        <v>2327544</v>
      </c>
      <c r="M35" s="21">
        <v>2526640</v>
      </c>
      <c r="N35" s="21">
        <v>14929977</v>
      </c>
      <c r="O35" s="21">
        <v>1864780</v>
      </c>
      <c r="P35" s="21">
        <v>3403522</v>
      </c>
      <c r="Q35" s="21">
        <v>6086796</v>
      </c>
      <c r="R35" s="21">
        <v>11355098</v>
      </c>
      <c r="S35" s="21"/>
      <c r="T35" s="21"/>
      <c r="U35" s="21"/>
      <c r="V35" s="21"/>
      <c r="W35" s="21">
        <v>26684713</v>
      </c>
      <c r="X35" s="21">
        <v>46297269</v>
      </c>
      <c r="Y35" s="21">
        <v>-19612556</v>
      </c>
      <c r="Z35" s="6">
        <v>-42.36</v>
      </c>
      <c r="AA35" s="28">
        <v>61730129</v>
      </c>
    </row>
    <row r="36" spans="1:27" ht="13.5">
      <c r="A36" s="60" t="s">
        <v>62</v>
      </c>
      <c r="B36" s="10"/>
      <c r="C36" s="61">
        <f aca="true" t="shared" si="6" ref="C36:Y36">SUM(C32:C35)</f>
        <v>572533532</v>
      </c>
      <c r="D36" s="61">
        <f>SUM(D32:D35)</f>
        <v>0</v>
      </c>
      <c r="E36" s="62">
        <f t="shared" si="6"/>
        <v>378029950</v>
      </c>
      <c r="F36" s="63">
        <f t="shared" si="6"/>
        <v>293413739</v>
      </c>
      <c r="G36" s="63">
        <f t="shared" si="6"/>
        <v>773499</v>
      </c>
      <c r="H36" s="63">
        <f t="shared" si="6"/>
        <v>4091153</v>
      </c>
      <c r="I36" s="63">
        <f t="shared" si="6"/>
        <v>22078779</v>
      </c>
      <c r="J36" s="63">
        <f t="shared" si="6"/>
        <v>26943431</v>
      </c>
      <c r="K36" s="63">
        <f t="shared" si="6"/>
        <v>20753285</v>
      </c>
      <c r="L36" s="63">
        <f t="shared" si="6"/>
        <v>11186131</v>
      </c>
      <c r="M36" s="63">
        <f t="shared" si="6"/>
        <v>34626292</v>
      </c>
      <c r="N36" s="63">
        <f t="shared" si="6"/>
        <v>66565708</v>
      </c>
      <c r="O36" s="63">
        <f t="shared" si="6"/>
        <v>17442530</v>
      </c>
      <c r="P36" s="63">
        <f t="shared" si="6"/>
        <v>12708905</v>
      </c>
      <c r="Q36" s="63">
        <f t="shared" si="6"/>
        <v>33744112</v>
      </c>
      <c r="R36" s="63">
        <f t="shared" si="6"/>
        <v>63895547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157404686</v>
      </c>
      <c r="X36" s="63">
        <f t="shared" si="6"/>
        <v>220059567</v>
      </c>
      <c r="Y36" s="63">
        <f t="shared" si="6"/>
        <v>-62654881</v>
      </c>
      <c r="Z36" s="64">
        <f>+IF(X36&lt;&gt;0,+(Y36/X36)*100,0)</f>
        <v>-28.471782369725375</v>
      </c>
      <c r="AA36" s="65">
        <f>SUM(AA32:AA35)</f>
        <v>293413739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39871871</v>
      </c>
      <c r="D5" s="16">
        <f>SUM(D6:D8)</f>
        <v>0</v>
      </c>
      <c r="E5" s="17">
        <f t="shared" si="0"/>
        <v>105155000</v>
      </c>
      <c r="F5" s="18">
        <f t="shared" si="0"/>
        <v>142868991</v>
      </c>
      <c r="G5" s="18">
        <f t="shared" si="0"/>
        <v>17250000</v>
      </c>
      <c r="H5" s="18">
        <f t="shared" si="0"/>
        <v>44605277</v>
      </c>
      <c r="I5" s="18">
        <f t="shared" si="0"/>
        <v>2386706</v>
      </c>
      <c r="J5" s="18">
        <f t="shared" si="0"/>
        <v>64241983</v>
      </c>
      <c r="K5" s="18">
        <f t="shared" si="0"/>
        <v>5199971</v>
      </c>
      <c r="L5" s="18">
        <f t="shared" si="0"/>
        <v>1383080</v>
      </c>
      <c r="M5" s="18">
        <f t="shared" si="0"/>
        <v>2942464</v>
      </c>
      <c r="N5" s="18">
        <f t="shared" si="0"/>
        <v>9525515</v>
      </c>
      <c r="O5" s="18">
        <f t="shared" si="0"/>
        <v>2793314</v>
      </c>
      <c r="P5" s="18">
        <f t="shared" si="0"/>
        <v>-44472427</v>
      </c>
      <c r="Q5" s="18">
        <f t="shared" si="0"/>
        <v>2953356</v>
      </c>
      <c r="R5" s="18">
        <f t="shared" si="0"/>
        <v>-38725757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35041741</v>
      </c>
      <c r="X5" s="18">
        <f t="shared" si="0"/>
        <v>79275206</v>
      </c>
      <c r="Y5" s="18">
        <f t="shared" si="0"/>
        <v>-44233465</v>
      </c>
      <c r="Z5" s="4">
        <f>+IF(X5&lt;&gt;0,+(Y5/X5)*100,0)</f>
        <v>-55.79735106585532</v>
      </c>
      <c r="AA5" s="16">
        <f>SUM(AA6:AA8)</f>
        <v>142868991</v>
      </c>
    </row>
    <row r="6" spans="1:27" ht="13.5">
      <c r="A6" s="5" t="s">
        <v>32</v>
      </c>
      <c r="B6" s="3"/>
      <c r="C6" s="19">
        <v>86976</v>
      </c>
      <c r="D6" s="19"/>
      <c r="E6" s="20">
        <v>35000</v>
      </c>
      <c r="F6" s="21">
        <v>35000</v>
      </c>
      <c r="G6" s="21"/>
      <c r="H6" s="21">
        <v>5064</v>
      </c>
      <c r="I6" s="21"/>
      <c r="J6" s="21">
        <v>5064</v>
      </c>
      <c r="K6" s="21"/>
      <c r="L6" s="21">
        <v>328</v>
      </c>
      <c r="M6" s="21">
        <v>3157</v>
      </c>
      <c r="N6" s="21">
        <v>3485</v>
      </c>
      <c r="O6" s="21"/>
      <c r="P6" s="21"/>
      <c r="Q6" s="21"/>
      <c r="R6" s="21"/>
      <c r="S6" s="21"/>
      <c r="T6" s="21"/>
      <c r="U6" s="21"/>
      <c r="V6" s="21"/>
      <c r="W6" s="21">
        <v>8549</v>
      </c>
      <c r="X6" s="21">
        <v>27500</v>
      </c>
      <c r="Y6" s="21">
        <v>-18951</v>
      </c>
      <c r="Z6" s="6">
        <v>-68.91</v>
      </c>
      <c r="AA6" s="28">
        <v>35000</v>
      </c>
    </row>
    <row r="7" spans="1:27" ht="13.5">
      <c r="A7" s="5" t="s">
        <v>33</v>
      </c>
      <c r="B7" s="3"/>
      <c r="C7" s="22">
        <v>39784895</v>
      </c>
      <c r="D7" s="22"/>
      <c r="E7" s="23">
        <v>105120000</v>
      </c>
      <c r="F7" s="24">
        <v>142833991</v>
      </c>
      <c r="G7" s="24">
        <v>17250000</v>
      </c>
      <c r="H7" s="24">
        <v>44600213</v>
      </c>
      <c r="I7" s="24">
        <v>2386706</v>
      </c>
      <c r="J7" s="24">
        <v>64236919</v>
      </c>
      <c r="K7" s="24">
        <v>5199971</v>
      </c>
      <c r="L7" s="24">
        <v>1382752</v>
      </c>
      <c r="M7" s="24">
        <v>2939307</v>
      </c>
      <c r="N7" s="24">
        <v>9522030</v>
      </c>
      <c r="O7" s="24">
        <v>2793314</v>
      </c>
      <c r="P7" s="24">
        <v>-44472427</v>
      </c>
      <c r="Q7" s="24">
        <v>2953356</v>
      </c>
      <c r="R7" s="24">
        <v>-38725757</v>
      </c>
      <c r="S7" s="24"/>
      <c r="T7" s="24"/>
      <c r="U7" s="24"/>
      <c r="V7" s="24"/>
      <c r="W7" s="24">
        <v>35033192</v>
      </c>
      <c r="X7" s="24">
        <v>79247706</v>
      </c>
      <c r="Y7" s="24">
        <v>-44214514</v>
      </c>
      <c r="Z7" s="7">
        <v>-55.79</v>
      </c>
      <c r="AA7" s="29">
        <v>142833991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92735813</v>
      </c>
      <c r="D9" s="16">
        <f>SUM(D10:D14)</f>
        <v>0</v>
      </c>
      <c r="E9" s="17">
        <f t="shared" si="1"/>
        <v>62945000</v>
      </c>
      <c r="F9" s="18">
        <f t="shared" si="1"/>
        <v>67556233</v>
      </c>
      <c r="G9" s="18">
        <f t="shared" si="1"/>
        <v>0</v>
      </c>
      <c r="H9" s="18">
        <f t="shared" si="1"/>
        <v>10753275</v>
      </c>
      <c r="I9" s="18">
        <f t="shared" si="1"/>
        <v>677777</v>
      </c>
      <c r="J9" s="18">
        <f t="shared" si="1"/>
        <v>11431052</v>
      </c>
      <c r="K9" s="18">
        <f t="shared" si="1"/>
        <v>1509194</v>
      </c>
      <c r="L9" s="18">
        <f t="shared" si="1"/>
        <v>363697</v>
      </c>
      <c r="M9" s="18">
        <f t="shared" si="1"/>
        <v>848239</v>
      </c>
      <c r="N9" s="18">
        <f t="shared" si="1"/>
        <v>2721130</v>
      </c>
      <c r="O9" s="18">
        <f t="shared" si="1"/>
        <v>1164057</v>
      </c>
      <c r="P9" s="18">
        <f t="shared" si="1"/>
        <v>51781828</v>
      </c>
      <c r="Q9" s="18">
        <f t="shared" si="1"/>
        <v>1401226</v>
      </c>
      <c r="R9" s="18">
        <f t="shared" si="1"/>
        <v>54347111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68499293</v>
      </c>
      <c r="X9" s="18">
        <f t="shared" si="1"/>
        <v>47551021</v>
      </c>
      <c r="Y9" s="18">
        <f t="shared" si="1"/>
        <v>20948272</v>
      </c>
      <c r="Z9" s="4">
        <f>+IF(X9&lt;&gt;0,+(Y9/X9)*100,0)</f>
        <v>44.054305374431394</v>
      </c>
      <c r="AA9" s="30">
        <f>SUM(AA10:AA14)</f>
        <v>67556233</v>
      </c>
    </row>
    <row r="10" spans="1:27" ht="13.5">
      <c r="A10" s="5" t="s">
        <v>36</v>
      </c>
      <c r="B10" s="3"/>
      <c r="C10" s="19">
        <v>1595141</v>
      </c>
      <c r="D10" s="19"/>
      <c r="E10" s="20">
        <v>4395000</v>
      </c>
      <c r="F10" s="21">
        <v>6521377</v>
      </c>
      <c r="G10" s="21"/>
      <c r="H10" s="21">
        <v>7196</v>
      </c>
      <c r="I10" s="21">
        <v>822</v>
      </c>
      <c r="J10" s="21">
        <v>8018</v>
      </c>
      <c r="K10" s="21">
        <v>54913</v>
      </c>
      <c r="L10" s="21">
        <v>48017</v>
      </c>
      <c r="M10" s="21">
        <v>25060</v>
      </c>
      <c r="N10" s="21">
        <v>127990</v>
      </c>
      <c r="O10" s="21">
        <v>102441</v>
      </c>
      <c r="P10" s="21">
        <v>358826</v>
      </c>
      <c r="Q10" s="21">
        <v>51074</v>
      </c>
      <c r="R10" s="21">
        <v>512341</v>
      </c>
      <c r="S10" s="21"/>
      <c r="T10" s="21"/>
      <c r="U10" s="21"/>
      <c r="V10" s="21"/>
      <c r="W10" s="21">
        <v>648349</v>
      </c>
      <c r="X10" s="21">
        <v>4561106</v>
      </c>
      <c r="Y10" s="21">
        <v>-3912757</v>
      </c>
      <c r="Z10" s="6">
        <v>-85.79</v>
      </c>
      <c r="AA10" s="28">
        <v>6521377</v>
      </c>
    </row>
    <row r="11" spans="1:27" ht="13.5">
      <c r="A11" s="5" t="s">
        <v>37</v>
      </c>
      <c r="B11" s="3"/>
      <c r="C11" s="19">
        <v>14005528</v>
      </c>
      <c r="D11" s="19"/>
      <c r="E11" s="20">
        <v>28950000</v>
      </c>
      <c r="F11" s="21">
        <v>29348873</v>
      </c>
      <c r="G11" s="21"/>
      <c r="H11" s="21">
        <v>2499</v>
      </c>
      <c r="I11" s="21">
        <v>540804</v>
      </c>
      <c r="J11" s="21">
        <v>543303</v>
      </c>
      <c r="K11" s="21">
        <v>1405880</v>
      </c>
      <c r="L11" s="21">
        <v>314182</v>
      </c>
      <c r="M11" s="21">
        <v>823179</v>
      </c>
      <c r="N11" s="21">
        <v>2543241</v>
      </c>
      <c r="O11" s="21">
        <v>581433</v>
      </c>
      <c r="P11" s="21">
        <v>1035305</v>
      </c>
      <c r="Q11" s="21">
        <v>368568</v>
      </c>
      <c r="R11" s="21">
        <v>1985306</v>
      </c>
      <c r="S11" s="21"/>
      <c r="T11" s="21"/>
      <c r="U11" s="21"/>
      <c r="V11" s="21"/>
      <c r="W11" s="21">
        <v>5071850</v>
      </c>
      <c r="X11" s="21">
        <v>21741055</v>
      </c>
      <c r="Y11" s="21">
        <v>-16669205</v>
      </c>
      <c r="Z11" s="6">
        <v>-76.67</v>
      </c>
      <c r="AA11" s="28">
        <v>29348873</v>
      </c>
    </row>
    <row r="12" spans="1:27" ht="13.5">
      <c r="A12" s="5" t="s">
        <v>38</v>
      </c>
      <c r="B12" s="3"/>
      <c r="C12" s="19">
        <v>9378042</v>
      </c>
      <c r="D12" s="19"/>
      <c r="E12" s="20">
        <v>29550000</v>
      </c>
      <c r="F12" s="21">
        <v>26356109</v>
      </c>
      <c r="G12" s="21"/>
      <c r="H12" s="21">
        <v>10743580</v>
      </c>
      <c r="I12" s="21">
        <v>136151</v>
      </c>
      <c r="J12" s="21">
        <v>10879731</v>
      </c>
      <c r="K12" s="21">
        <v>38022</v>
      </c>
      <c r="L12" s="21">
        <v>1498</v>
      </c>
      <c r="M12" s="21"/>
      <c r="N12" s="21">
        <v>39520</v>
      </c>
      <c r="O12" s="21">
        <v>466929</v>
      </c>
      <c r="P12" s="21"/>
      <c r="Q12" s="21">
        <v>205399</v>
      </c>
      <c r="R12" s="21">
        <v>672328</v>
      </c>
      <c r="S12" s="21"/>
      <c r="T12" s="21"/>
      <c r="U12" s="21"/>
      <c r="V12" s="21"/>
      <c r="W12" s="21">
        <v>11591579</v>
      </c>
      <c r="X12" s="21">
        <v>18479372</v>
      </c>
      <c r="Y12" s="21">
        <v>-6887793</v>
      </c>
      <c r="Z12" s="6">
        <v>-37.27</v>
      </c>
      <c r="AA12" s="28">
        <v>26356109</v>
      </c>
    </row>
    <row r="13" spans="1:27" ht="13.5">
      <c r="A13" s="5" t="s">
        <v>39</v>
      </c>
      <c r="B13" s="3"/>
      <c r="C13" s="19">
        <v>67757102</v>
      </c>
      <c r="D13" s="19"/>
      <c r="E13" s="20">
        <v>50000</v>
      </c>
      <c r="F13" s="21">
        <v>5329874</v>
      </c>
      <c r="G13" s="21"/>
      <c r="H13" s="21"/>
      <c r="I13" s="21"/>
      <c r="J13" s="21"/>
      <c r="K13" s="21">
        <v>10379</v>
      </c>
      <c r="L13" s="21"/>
      <c r="M13" s="21"/>
      <c r="N13" s="21">
        <v>10379</v>
      </c>
      <c r="O13" s="21">
        <v>13254</v>
      </c>
      <c r="P13" s="21">
        <v>50387697</v>
      </c>
      <c r="Q13" s="21">
        <v>776185</v>
      </c>
      <c r="R13" s="21">
        <v>51177136</v>
      </c>
      <c r="S13" s="21"/>
      <c r="T13" s="21"/>
      <c r="U13" s="21"/>
      <c r="V13" s="21"/>
      <c r="W13" s="21">
        <v>51187515</v>
      </c>
      <c r="X13" s="21">
        <v>2769488</v>
      </c>
      <c r="Y13" s="21">
        <v>48418027</v>
      </c>
      <c r="Z13" s="6">
        <v>1748.27</v>
      </c>
      <c r="AA13" s="28">
        <v>5329874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86355059</v>
      </c>
      <c r="D15" s="16">
        <f>SUM(D16:D18)</f>
        <v>0</v>
      </c>
      <c r="E15" s="17">
        <f t="shared" si="2"/>
        <v>128951528</v>
      </c>
      <c r="F15" s="18">
        <f t="shared" si="2"/>
        <v>128707727</v>
      </c>
      <c r="G15" s="18">
        <f t="shared" si="2"/>
        <v>0</v>
      </c>
      <c r="H15" s="18">
        <f t="shared" si="2"/>
        <v>57298</v>
      </c>
      <c r="I15" s="18">
        <f t="shared" si="2"/>
        <v>4599143</v>
      </c>
      <c r="J15" s="18">
        <f t="shared" si="2"/>
        <v>4656441</v>
      </c>
      <c r="K15" s="18">
        <f t="shared" si="2"/>
        <v>7800812</v>
      </c>
      <c r="L15" s="18">
        <f t="shared" si="2"/>
        <v>7139069</v>
      </c>
      <c r="M15" s="18">
        <f t="shared" si="2"/>
        <v>17898162</v>
      </c>
      <c r="N15" s="18">
        <f t="shared" si="2"/>
        <v>32838043</v>
      </c>
      <c r="O15" s="18">
        <f t="shared" si="2"/>
        <v>1464922</v>
      </c>
      <c r="P15" s="18">
        <f t="shared" si="2"/>
        <v>-2941316</v>
      </c>
      <c r="Q15" s="18">
        <f t="shared" si="2"/>
        <v>13977635</v>
      </c>
      <c r="R15" s="18">
        <f t="shared" si="2"/>
        <v>12501241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49995725</v>
      </c>
      <c r="X15" s="18">
        <f t="shared" si="2"/>
        <v>105459064</v>
      </c>
      <c r="Y15" s="18">
        <f t="shared" si="2"/>
        <v>-55463339</v>
      </c>
      <c r="Z15" s="4">
        <f>+IF(X15&lt;&gt;0,+(Y15/X15)*100,0)</f>
        <v>-52.592292114407535</v>
      </c>
      <c r="AA15" s="30">
        <f>SUM(AA16:AA18)</f>
        <v>128707727</v>
      </c>
    </row>
    <row r="16" spans="1:27" ht="13.5">
      <c r="A16" s="5" t="s">
        <v>42</v>
      </c>
      <c r="B16" s="3"/>
      <c r="C16" s="19">
        <v>9353408</v>
      </c>
      <c r="D16" s="19"/>
      <c r="E16" s="20">
        <v>57331528</v>
      </c>
      <c r="F16" s="21">
        <v>55228029</v>
      </c>
      <c r="G16" s="21"/>
      <c r="H16" s="21">
        <v>33056</v>
      </c>
      <c r="I16" s="21">
        <v>4421297</v>
      </c>
      <c r="J16" s="21">
        <v>4454353</v>
      </c>
      <c r="K16" s="21">
        <v>3425500</v>
      </c>
      <c r="L16" s="21">
        <v>2609538</v>
      </c>
      <c r="M16" s="21">
        <v>2949843</v>
      </c>
      <c r="N16" s="21">
        <v>8984881</v>
      </c>
      <c r="O16" s="21">
        <v>431858</v>
      </c>
      <c r="P16" s="21">
        <v>-3792336</v>
      </c>
      <c r="Q16" s="21">
        <v>2009091</v>
      </c>
      <c r="R16" s="21">
        <v>-1351387</v>
      </c>
      <c r="S16" s="21"/>
      <c r="T16" s="21"/>
      <c r="U16" s="21"/>
      <c r="V16" s="21"/>
      <c r="W16" s="21">
        <v>12087847</v>
      </c>
      <c r="X16" s="21">
        <v>45644929</v>
      </c>
      <c r="Y16" s="21">
        <v>-33557082</v>
      </c>
      <c r="Z16" s="6">
        <v>-73.52</v>
      </c>
      <c r="AA16" s="28">
        <v>55228029</v>
      </c>
    </row>
    <row r="17" spans="1:27" ht="13.5">
      <c r="A17" s="5" t="s">
        <v>43</v>
      </c>
      <c r="B17" s="3"/>
      <c r="C17" s="19">
        <v>77001651</v>
      </c>
      <c r="D17" s="19"/>
      <c r="E17" s="20">
        <v>71620000</v>
      </c>
      <c r="F17" s="21">
        <v>73479698</v>
      </c>
      <c r="G17" s="21"/>
      <c r="H17" s="21">
        <v>24242</v>
      </c>
      <c r="I17" s="21">
        <v>177846</v>
      </c>
      <c r="J17" s="21">
        <v>202088</v>
      </c>
      <c r="K17" s="21">
        <v>4375312</v>
      </c>
      <c r="L17" s="21">
        <v>4529531</v>
      </c>
      <c r="M17" s="21">
        <v>14948319</v>
      </c>
      <c r="N17" s="21">
        <v>23853162</v>
      </c>
      <c r="O17" s="21">
        <v>1033064</v>
      </c>
      <c r="P17" s="21">
        <v>851020</v>
      </c>
      <c r="Q17" s="21">
        <v>11968544</v>
      </c>
      <c r="R17" s="21">
        <v>13852628</v>
      </c>
      <c r="S17" s="21"/>
      <c r="T17" s="21"/>
      <c r="U17" s="21"/>
      <c r="V17" s="21"/>
      <c r="W17" s="21">
        <v>37907878</v>
      </c>
      <c r="X17" s="21">
        <v>59814135</v>
      </c>
      <c r="Y17" s="21">
        <v>-21906257</v>
      </c>
      <c r="Z17" s="6">
        <v>-36.62</v>
      </c>
      <c r="AA17" s="28">
        <v>73479698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263071339</v>
      </c>
      <c r="D19" s="16">
        <f>SUM(D20:D23)</f>
        <v>0</v>
      </c>
      <c r="E19" s="17">
        <f t="shared" si="3"/>
        <v>261225000</v>
      </c>
      <c r="F19" s="18">
        <f t="shared" si="3"/>
        <v>273365489</v>
      </c>
      <c r="G19" s="18">
        <f t="shared" si="3"/>
        <v>541440</v>
      </c>
      <c r="H19" s="18">
        <f t="shared" si="3"/>
        <v>2159551</v>
      </c>
      <c r="I19" s="18">
        <f t="shared" si="3"/>
        <v>11043964</v>
      </c>
      <c r="J19" s="18">
        <f t="shared" si="3"/>
        <v>13744955</v>
      </c>
      <c r="K19" s="18">
        <f t="shared" si="3"/>
        <v>22257185</v>
      </c>
      <c r="L19" s="18">
        <f t="shared" si="3"/>
        <v>19049696</v>
      </c>
      <c r="M19" s="18">
        <f t="shared" si="3"/>
        <v>22512602</v>
      </c>
      <c r="N19" s="18">
        <f t="shared" si="3"/>
        <v>63819483</v>
      </c>
      <c r="O19" s="18">
        <f t="shared" si="3"/>
        <v>4557171</v>
      </c>
      <c r="P19" s="18">
        <f t="shared" si="3"/>
        <v>16213624</v>
      </c>
      <c r="Q19" s="18">
        <f t="shared" si="3"/>
        <v>21765786</v>
      </c>
      <c r="R19" s="18">
        <f t="shared" si="3"/>
        <v>42536581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120101019</v>
      </c>
      <c r="X19" s="18">
        <f t="shared" si="3"/>
        <v>193894085</v>
      </c>
      <c r="Y19" s="18">
        <f t="shared" si="3"/>
        <v>-73793066</v>
      </c>
      <c r="Z19" s="4">
        <f>+IF(X19&lt;&gt;0,+(Y19/X19)*100,0)</f>
        <v>-38.05844102980243</v>
      </c>
      <c r="AA19" s="30">
        <f>SUM(AA20:AA23)</f>
        <v>273365489</v>
      </c>
    </row>
    <row r="20" spans="1:27" ht="13.5">
      <c r="A20" s="5" t="s">
        <v>46</v>
      </c>
      <c r="B20" s="3"/>
      <c r="C20" s="19">
        <v>66093779</v>
      </c>
      <c r="D20" s="19"/>
      <c r="E20" s="20">
        <v>35090000</v>
      </c>
      <c r="F20" s="21">
        <v>49716583</v>
      </c>
      <c r="G20" s="21">
        <v>541440</v>
      </c>
      <c r="H20" s="21">
        <v>1287341</v>
      </c>
      <c r="I20" s="21">
        <v>4054782</v>
      </c>
      <c r="J20" s="21">
        <v>5883563</v>
      </c>
      <c r="K20" s="21">
        <v>4163868</v>
      </c>
      <c r="L20" s="21">
        <v>7446243</v>
      </c>
      <c r="M20" s="21">
        <v>1760982</v>
      </c>
      <c r="N20" s="21">
        <v>13371093</v>
      </c>
      <c r="O20" s="21">
        <v>1698674</v>
      </c>
      <c r="P20" s="21">
        <v>3722850</v>
      </c>
      <c r="Q20" s="21">
        <v>3472883</v>
      </c>
      <c r="R20" s="21">
        <v>8894407</v>
      </c>
      <c r="S20" s="21"/>
      <c r="T20" s="21"/>
      <c r="U20" s="21"/>
      <c r="V20" s="21"/>
      <c r="W20" s="21">
        <v>28149063</v>
      </c>
      <c r="X20" s="21">
        <v>35787691</v>
      </c>
      <c r="Y20" s="21">
        <v>-7638628</v>
      </c>
      <c r="Z20" s="6">
        <v>-21.34</v>
      </c>
      <c r="AA20" s="28">
        <v>49716583</v>
      </c>
    </row>
    <row r="21" spans="1:27" ht="13.5">
      <c r="A21" s="5" t="s">
        <v>47</v>
      </c>
      <c r="B21" s="3"/>
      <c r="C21" s="19">
        <v>67706199</v>
      </c>
      <c r="D21" s="19"/>
      <c r="E21" s="20">
        <v>80000000</v>
      </c>
      <c r="F21" s="21">
        <v>62383357</v>
      </c>
      <c r="G21" s="21"/>
      <c r="H21" s="21">
        <v>860085</v>
      </c>
      <c r="I21" s="21">
        <v>199121</v>
      </c>
      <c r="J21" s="21">
        <v>1059206</v>
      </c>
      <c r="K21" s="21">
        <v>1129928</v>
      </c>
      <c r="L21" s="21">
        <v>2490306</v>
      </c>
      <c r="M21" s="21">
        <v>3638738</v>
      </c>
      <c r="N21" s="21">
        <v>7258972</v>
      </c>
      <c r="O21" s="21">
        <v>2779977</v>
      </c>
      <c r="P21" s="21">
        <v>1362993</v>
      </c>
      <c r="Q21" s="21">
        <v>2111179</v>
      </c>
      <c r="R21" s="21">
        <v>6254149</v>
      </c>
      <c r="S21" s="21"/>
      <c r="T21" s="21"/>
      <c r="U21" s="21"/>
      <c r="V21" s="21"/>
      <c r="W21" s="21">
        <v>14572327</v>
      </c>
      <c r="X21" s="21">
        <v>38123938</v>
      </c>
      <c r="Y21" s="21">
        <v>-23551611</v>
      </c>
      <c r="Z21" s="6">
        <v>-61.78</v>
      </c>
      <c r="AA21" s="28">
        <v>62383357</v>
      </c>
    </row>
    <row r="22" spans="1:27" ht="13.5">
      <c r="A22" s="5" t="s">
        <v>48</v>
      </c>
      <c r="B22" s="3"/>
      <c r="C22" s="22">
        <v>122123172</v>
      </c>
      <c r="D22" s="22"/>
      <c r="E22" s="23">
        <v>114400000</v>
      </c>
      <c r="F22" s="24">
        <v>122053205</v>
      </c>
      <c r="G22" s="24"/>
      <c r="H22" s="24">
        <v>12125</v>
      </c>
      <c r="I22" s="24">
        <v>4779619</v>
      </c>
      <c r="J22" s="24">
        <v>4791744</v>
      </c>
      <c r="K22" s="24">
        <v>12060311</v>
      </c>
      <c r="L22" s="24">
        <v>5451565</v>
      </c>
      <c r="M22" s="24">
        <v>14847776</v>
      </c>
      <c r="N22" s="24">
        <v>32359652</v>
      </c>
      <c r="O22" s="24">
        <v>1142752</v>
      </c>
      <c r="P22" s="24">
        <v>8883199</v>
      </c>
      <c r="Q22" s="24">
        <v>13073989</v>
      </c>
      <c r="R22" s="24">
        <v>23099940</v>
      </c>
      <c r="S22" s="24"/>
      <c r="T22" s="24"/>
      <c r="U22" s="24"/>
      <c r="V22" s="24"/>
      <c r="W22" s="24">
        <v>60251336</v>
      </c>
      <c r="X22" s="24">
        <v>83870112</v>
      </c>
      <c r="Y22" s="24">
        <v>-23618776</v>
      </c>
      <c r="Z22" s="7">
        <v>-28.16</v>
      </c>
      <c r="AA22" s="29">
        <v>122053205</v>
      </c>
    </row>
    <row r="23" spans="1:27" ht="13.5">
      <c r="A23" s="5" t="s">
        <v>49</v>
      </c>
      <c r="B23" s="3"/>
      <c r="C23" s="19">
        <v>7148189</v>
      </c>
      <c r="D23" s="19"/>
      <c r="E23" s="20">
        <v>31735000</v>
      </c>
      <c r="F23" s="21">
        <v>39212344</v>
      </c>
      <c r="G23" s="21"/>
      <c r="H23" s="21"/>
      <c r="I23" s="21">
        <v>2010442</v>
      </c>
      <c r="J23" s="21">
        <v>2010442</v>
      </c>
      <c r="K23" s="21">
        <v>4903078</v>
      </c>
      <c r="L23" s="21">
        <v>3661582</v>
      </c>
      <c r="M23" s="21">
        <v>2265106</v>
      </c>
      <c r="N23" s="21">
        <v>10829766</v>
      </c>
      <c r="O23" s="21">
        <v>-1064232</v>
      </c>
      <c r="P23" s="21">
        <v>2244582</v>
      </c>
      <c r="Q23" s="21">
        <v>3107735</v>
      </c>
      <c r="R23" s="21">
        <v>4288085</v>
      </c>
      <c r="S23" s="21"/>
      <c r="T23" s="21"/>
      <c r="U23" s="21"/>
      <c r="V23" s="21"/>
      <c r="W23" s="21">
        <v>17128293</v>
      </c>
      <c r="X23" s="21">
        <v>36112344</v>
      </c>
      <c r="Y23" s="21">
        <v>-18984051</v>
      </c>
      <c r="Z23" s="6">
        <v>-52.57</v>
      </c>
      <c r="AA23" s="28">
        <v>39212344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482034082</v>
      </c>
      <c r="D25" s="50">
        <f>+D5+D9+D15+D19+D24</f>
        <v>0</v>
      </c>
      <c r="E25" s="51">
        <f t="shared" si="4"/>
        <v>558276528</v>
      </c>
      <c r="F25" s="52">
        <f t="shared" si="4"/>
        <v>612498440</v>
      </c>
      <c r="G25" s="52">
        <f t="shared" si="4"/>
        <v>17791440</v>
      </c>
      <c r="H25" s="52">
        <f t="shared" si="4"/>
        <v>57575401</v>
      </c>
      <c r="I25" s="52">
        <f t="shared" si="4"/>
        <v>18707590</v>
      </c>
      <c r="J25" s="52">
        <f t="shared" si="4"/>
        <v>94074431</v>
      </c>
      <c r="K25" s="52">
        <f t="shared" si="4"/>
        <v>36767162</v>
      </c>
      <c r="L25" s="52">
        <f t="shared" si="4"/>
        <v>27935542</v>
      </c>
      <c r="M25" s="52">
        <f t="shared" si="4"/>
        <v>44201467</v>
      </c>
      <c r="N25" s="52">
        <f t="shared" si="4"/>
        <v>108904171</v>
      </c>
      <c r="O25" s="52">
        <f t="shared" si="4"/>
        <v>9979464</v>
      </c>
      <c r="P25" s="52">
        <f t="shared" si="4"/>
        <v>20581709</v>
      </c>
      <c r="Q25" s="52">
        <f t="shared" si="4"/>
        <v>40098003</v>
      </c>
      <c r="R25" s="52">
        <f t="shared" si="4"/>
        <v>70659176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273637778</v>
      </c>
      <c r="X25" s="52">
        <f t="shared" si="4"/>
        <v>426179376</v>
      </c>
      <c r="Y25" s="52">
        <f t="shared" si="4"/>
        <v>-152541598</v>
      </c>
      <c r="Z25" s="53">
        <f>+IF(X25&lt;&gt;0,+(Y25/X25)*100,0)</f>
        <v>-35.79281555848915</v>
      </c>
      <c r="AA25" s="54">
        <f>+AA5+AA9+AA15+AA19+AA24</f>
        <v>612498440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40834755</v>
      </c>
      <c r="D28" s="19"/>
      <c r="E28" s="20">
        <v>62526000</v>
      </c>
      <c r="F28" s="21">
        <v>59526000</v>
      </c>
      <c r="G28" s="21"/>
      <c r="H28" s="21">
        <v>232135</v>
      </c>
      <c r="I28" s="21">
        <v>1835714</v>
      </c>
      <c r="J28" s="21">
        <v>2067849</v>
      </c>
      <c r="K28" s="21">
        <v>14310099</v>
      </c>
      <c r="L28" s="21">
        <v>9088136</v>
      </c>
      <c r="M28" s="21">
        <v>6877074</v>
      </c>
      <c r="N28" s="21">
        <v>30275309</v>
      </c>
      <c r="O28" s="21">
        <v>-18267</v>
      </c>
      <c r="P28" s="21">
        <v>3245452</v>
      </c>
      <c r="Q28" s="21">
        <v>5917189</v>
      </c>
      <c r="R28" s="21">
        <v>9144374</v>
      </c>
      <c r="S28" s="21"/>
      <c r="T28" s="21"/>
      <c r="U28" s="21"/>
      <c r="V28" s="21"/>
      <c r="W28" s="21">
        <v>41487532</v>
      </c>
      <c r="X28" s="21">
        <v>54649333</v>
      </c>
      <c r="Y28" s="21">
        <v>-13161801</v>
      </c>
      <c r="Z28" s="6">
        <v>-24.08</v>
      </c>
      <c r="AA28" s="19">
        <v>59526000</v>
      </c>
    </row>
    <row r="29" spans="1:27" ht="13.5">
      <c r="A29" s="56" t="s">
        <v>55</v>
      </c>
      <c r="B29" s="3"/>
      <c r="C29" s="19">
        <v>42368144</v>
      </c>
      <c r="D29" s="19"/>
      <c r="E29" s="20">
        <v>26061528</v>
      </c>
      <c r="F29" s="21">
        <v>75069528</v>
      </c>
      <c r="G29" s="21"/>
      <c r="H29" s="21"/>
      <c r="I29" s="21">
        <v>1386341</v>
      </c>
      <c r="J29" s="21">
        <v>1386341</v>
      </c>
      <c r="K29" s="21">
        <v>804521</v>
      </c>
      <c r="L29" s="21">
        <v>44860178</v>
      </c>
      <c r="M29" s="21">
        <v>3223567</v>
      </c>
      <c r="N29" s="21">
        <v>48888266</v>
      </c>
      <c r="O29" s="21">
        <v>99542</v>
      </c>
      <c r="P29" s="21">
        <v>4225218</v>
      </c>
      <c r="Q29" s="21">
        <v>1652985</v>
      </c>
      <c r="R29" s="21">
        <v>5977745</v>
      </c>
      <c r="S29" s="21"/>
      <c r="T29" s="21"/>
      <c r="U29" s="21"/>
      <c r="V29" s="21"/>
      <c r="W29" s="21">
        <v>56252352</v>
      </c>
      <c r="X29" s="21">
        <v>52188278</v>
      </c>
      <c r="Y29" s="21">
        <v>4064074</v>
      </c>
      <c r="Z29" s="6">
        <v>7.79</v>
      </c>
      <c r="AA29" s="28">
        <v>75069528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83202899</v>
      </c>
      <c r="D32" s="25">
        <f>SUM(D28:D31)</f>
        <v>0</v>
      </c>
      <c r="E32" s="26">
        <f t="shared" si="5"/>
        <v>88587528</v>
      </c>
      <c r="F32" s="27">
        <f t="shared" si="5"/>
        <v>134595528</v>
      </c>
      <c r="G32" s="27">
        <f t="shared" si="5"/>
        <v>0</v>
      </c>
      <c r="H32" s="27">
        <f t="shared" si="5"/>
        <v>232135</v>
      </c>
      <c r="I32" s="27">
        <f t="shared" si="5"/>
        <v>3222055</v>
      </c>
      <c r="J32" s="27">
        <f t="shared" si="5"/>
        <v>3454190</v>
      </c>
      <c r="K32" s="27">
        <f t="shared" si="5"/>
        <v>15114620</v>
      </c>
      <c r="L32" s="27">
        <f t="shared" si="5"/>
        <v>53948314</v>
      </c>
      <c r="M32" s="27">
        <f t="shared" si="5"/>
        <v>10100641</v>
      </c>
      <c r="N32" s="27">
        <f t="shared" si="5"/>
        <v>79163575</v>
      </c>
      <c r="O32" s="27">
        <f t="shared" si="5"/>
        <v>81275</v>
      </c>
      <c r="P32" s="27">
        <f t="shared" si="5"/>
        <v>7470670</v>
      </c>
      <c r="Q32" s="27">
        <f t="shared" si="5"/>
        <v>7570174</v>
      </c>
      <c r="R32" s="27">
        <f t="shared" si="5"/>
        <v>15122119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97739884</v>
      </c>
      <c r="X32" s="27">
        <f t="shared" si="5"/>
        <v>106837611</v>
      </c>
      <c r="Y32" s="27">
        <f t="shared" si="5"/>
        <v>-9097727</v>
      </c>
      <c r="Z32" s="13">
        <f>+IF(X32&lt;&gt;0,+(Y32/X32)*100,0)</f>
        <v>-8.515472140237206</v>
      </c>
      <c r="AA32" s="31">
        <f>SUM(AA28:AA31)</f>
        <v>134595528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120561282</v>
      </c>
      <c r="D34" s="19"/>
      <c r="E34" s="20">
        <v>140000000</v>
      </c>
      <c r="F34" s="21">
        <v>146293190</v>
      </c>
      <c r="G34" s="21"/>
      <c r="H34" s="21"/>
      <c r="I34" s="21">
        <v>2991902</v>
      </c>
      <c r="J34" s="21">
        <v>2991902</v>
      </c>
      <c r="K34" s="21">
        <v>2499195</v>
      </c>
      <c r="L34" s="21">
        <v>2121237</v>
      </c>
      <c r="M34" s="21">
        <v>14415307</v>
      </c>
      <c r="N34" s="21">
        <v>19035739</v>
      </c>
      <c r="O34" s="21">
        <v>3169160</v>
      </c>
      <c r="P34" s="21">
        <v>7236817</v>
      </c>
      <c r="Q34" s="21">
        <v>21342460</v>
      </c>
      <c r="R34" s="21">
        <v>31748437</v>
      </c>
      <c r="S34" s="21"/>
      <c r="T34" s="21"/>
      <c r="U34" s="21"/>
      <c r="V34" s="21"/>
      <c r="W34" s="21">
        <v>53776078</v>
      </c>
      <c r="X34" s="21">
        <v>90900081</v>
      </c>
      <c r="Y34" s="21">
        <v>-37124003</v>
      </c>
      <c r="Z34" s="6">
        <v>-40.84</v>
      </c>
      <c r="AA34" s="28">
        <v>146293190</v>
      </c>
    </row>
    <row r="35" spans="1:27" ht="13.5">
      <c r="A35" s="59" t="s">
        <v>61</v>
      </c>
      <c r="B35" s="3"/>
      <c r="C35" s="19">
        <v>262643947</v>
      </c>
      <c r="D35" s="19"/>
      <c r="E35" s="20">
        <v>329689000</v>
      </c>
      <c r="F35" s="21">
        <v>331609722</v>
      </c>
      <c r="G35" s="21">
        <v>17791440</v>
      </c>
      <c r="H35" s="21">
        <v>57343266</v>
      </c>
      <c r="I35" s="21">
        <v>12493633</v>
      </c>
      <c r="J35" s="21">
        <v>87628339</v>
      </c>
      <c r="K35" s="21">
        <v>19153347</v>
      </c>
      <c r="L35" s="21">
        <v>-28134009</v>
      </c>
      <c r="M35" s="21">
        <v>19685519</v>
      </c>
      <c r="N35" s="21">
        <v>10704857</v>
      </c>
      <c r="O35" s="21">
        <v>6729029</v>
      </c>
      <c r="P35" s="21">
        <v>5874222</v>
      </c>
      <c r="Q35" s="21">
        <v>11185369</v>
      </c>
      <c r="R35" s="21">
        <v>23788620</v>
      </c>
      <c r="S35" s="21"/>
      <c r="T35" s="21"/>
      <c r="U35" s="21"/>
      <c r="V35" s="21"/>
      <c r="W35" s="21">
        <v>122121816</v>
      </c>
      <c r="X35" s="21">
        <v>228441684</v>
      </c>
      <c r="Y35" s="21">
        <v>-106319868</v>
      </c>
      <c r="Z35" s="6">
        <v>-46.54</v>
      </c>
      <c r="AA35" s="28">
        <v>331609722</v>
      </c>
    </row>
    <row r="36" spans="1:27" ht="13.5">
      <c r="A36" s="60" t="s">
        <v>62</v>
      </c>
      <c r="B36" s="10"/>
      <c r="C36" s="61">
        <f aca="true" t="shared" si="6" ref="C36:Y36">SUM(C32:C35)</f>
        <v>466408128</v>
      </c>
      <c r="D36" s="61">
        <f>SUM(D32:D35)</f>
        <v>0</v>
      </c>
      <c r="E36" s="62">
        <f t="shared" si="6"/>
        <v>558276528</v>
      </c>
      <c r="F36" s="63">
        <f t="shared" si="6"/>
        <v>612498440</v>
      </c>
      <c r="G36" s="63">
        <f t="shared" si="6"/>
        <v>17791440</v>
      </c>
      <c r="H36" s="63">
        <f t="shared" si="6"/>
        <v>57575401</v>
      </c>
      <c r="I36" s="63">
        <f t="shared" si="6"/>
        <v>18707590</v>
      </c>
      <c r="J36" s="63">
        <f t="shared" si="6"/>
        <v>94074431</v>
      </c>
      <c r="K36" s="63">
        <f t="shared" si="6"/>
        <v>36767162</v>
      </c>
      <c r="L36" s="63">
        <f t="shared" si="6"/>
        <v>27935542</v>
      </c>
      <c r="M36" s="63">
        <f t="shared" si="6"/>
        <v>44201467</v>
      </c>
      <c r="N36" s="63">
        <f t="shared" si="6"/>
        <v>108904171</v>
      </c>
      <c r="O36" s="63">
        <f t="shared" si="6"/>
        <v>9979464</v>
      </c>
      <c r="P36" s="63">
        <f t="shared" si="6"/>
        <v>20581709</v>
      </c>
      <c r="Q36" s="63">
        <f t="shared" si="6"/>
        <v>40098003</v>
      </c>
      <c r="R36" s="63">
        <f t="shared" si="6"/>
        <v>70659176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273637778</v>
      </c>
      <c r="X36" s="63">
        <f t="shared" si="6"/>
        <v>426179376</v>
      </c>
      <c r="Y36" s="63">
        <f t="shared" si="6"/>
        <v>-152541598</v>
      </c>
      <c r="Z36" s="64">
        <f>+IF(X36&lt;&gt;0,+(Y36/X36)*100,0)</f>
        <v>-35.79281555848915</v>
      </c>
      <c r="AA36" s="65">
        <f>SUM(AA32:AA35)</f>
        <v>612498440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27563009</v>
      </c>
      <c r="D5" s="16">
        <f>SUM(D6:D8)</f>
        <v>0</v>
      </c>
      <c r="E5" s="17">
        <f t="shared" si="0"/>
        <v>3311600</v>
      </c>
      <c r="F5" s="18">
        <f t="shared" si="0"/>
        <v>4458600</v>
      </c>
      <c r="G5" s="18">
        <f t="shared" si="0"/>
        <v>0</v>
      </c>
      <c r="H5" s="18">
        <f t="shared" si="0"/>
        <v>0</v>
      </c>
      <c r="I5" s="18">
        <f t="shared" si="0"/>
        <v>2583</v>
      </c>
      <c r="J5" s="18">
        <f t="shared" si="0"/>
        <v>2583</v>
      </c>
      <c r="K5" s="18">
        <f t="shared" si="0"/>
        <v>173646</v>
      </c>
      <c r="L5" s="18">
        <f t="shared" si="0"/>
        <v>90259</v>
      </c>
      <c r="M5" s="18">
        <f t="shared" si="0"/>
        <v>98947</v>
      </c>
      <c r="N5" s="18">
        <f t="shared" si="0"/>
        <v>362852</v>
      </c>
      <c r="O5" s="18">
        <f t="shared" si="0"/>
        <v>94841</v>
      </c>
      <c r="P5" s="18">
        <f t="shared" si="0"/>
        <v>85802</v>
      </c>
      <c r="Q5" s="18">
        <f t="shared" si="0"/>
        <v>19665</v>
      </c>
      <c r="R5" s="18">
        <f t="shared" si="0"/>
        <v>200308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565743</v>
      </c>
      <c r="X5" s="18">
        <f t="shared" si="0"/>
        <v>3500547</v>
      </c>
      <c r="Y5" s="18">
        <f t="shared" si="0"/>
        <v>-2934804</v>
      </c>
      <c r="Z5" s="4">
        <f>+IF(X5&lt;&gt;0,+(Y5/X5)*100,0)</f>
        <v>-83.83844010664619</v>
      </c>
      <c r="AA5" s="16">
        <f>SUM(AA6:AA8)</f>
        <v>4458600</v>
      </c>
    </row>
    <row r="6" spans="1:27" ht="13.5">
      <c r="A6" s="5" t="s">
        <v>32</v>
      </c>
      <c r="B6" s="3"/>
      <c r="C6" s="19">
        <v>10471</v>
      </c>
      <c r="D6" s="19"/>
      <c r="E6" s="20">
        <v>10000</v>
      </c>
      <c r="F6" s="21">
        <v>10000</v>
      </c>
      <c r="G6" s="21"/>
      <c r="H6" s="21"/>
      <c r="I6" s="21"/>
      <c r="J6" s="21"/>
      <c r="K6" s="21">
        <v>1287</v>
      </c>
      <c r="L6" s="21"/>
      <c r="M6" s="21">
        <v>1735</v>
      </c>
      <c r="N6" s="21">
        <v>3022</v>
      </c>
      <c r="O6" s="21"/>
      <c r="P6" s="21"/>
      <c r="Q6" s="21"/>
      <c r="R6" s="21"/>
      <c r="S6" s="21"/>
      <c r="T6" s="21"/>
      <c r="U6" s="21"/>
      <c r="V6" s="21"/>
      <c r="W6" s="21">
        <v>3022</v>
      </c>
      <c r="X6" s="21">
        <v>7300</v>
      </c>
      <c r="Y6" s="21">
        <v>-4278</v>
      </c>
      <c r="Z6" s="6">
        <v>-58.6</v>
      </c>
      <c r="AA6" s="28">
        <v>10000</v>
      </c>
    </row>
    <row r="7" spans="1:27" ht="13.5">
      <c r="A7" s="5" t="s">
        <v>33</v>
      </c>
      <c r="B7" s="3"/>
      <c r="C7" s="22">
        <v>27552538</v>
      </c>
      <c r="D7" s="22"/>
      <c r="E7" s="23">
        <v>3301600</v>
      </c>
      <c r="F7" s="24">
        <v>4448600</v>
      </c>
      <c r="G7" s="24"/>
      <c r="H7" s="24"/>
      <c r="I7" s="24">
        <v>2583</v>
      </c>
      <c r="J7" s="24">
        <v>2583</v>
      </c>
      <c r="K7" s="24">
        <v>172359</v>
      </c>
      <c r="L7" s="24">
        <v>90259</v>
      </c>
      <c r="M7" s="24">
        <v>97212</v>
      </c>
      <c r="N7" s="24">
        <v>359830</v>
      </c>
      <c r="O7" s="24">
        <v>94841</v>
      </c>
      <c r="P7" s="24">
        <v>85802</v>
      </c>
      <c r="Q7" s="24">
        <v>19665</v>
      </c>
      <c r="R7" s="24">
        <v>200308</v>
      </c>
      <c r="S7" s="24"/>
      <c r="T7" s="24"/>
      <c r="U7" s="24"/>
      <c r="V7" s="24"/>
      <c r="W7" s="24">
        <v>562721</v>
      </c>
      <c r="X7" s="24">
        <v>3493247</v>
      </c>
      <c r="Y7" s="24">
        <v>-2930526</v>
      </c>
      <c r="Z7" s="7">
        <v>-83.89</v>
      </c>
      <c r="AA7" s="29">
        <v>4448600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10591249</v>
      </c>
      <c r="D9" s="16">
        <f>SUM(D10:D14)</f>
        <v>0</v>
      </c>
      <c r="E9" s="17">
        <f t="shared" si="1"/>
        <v>17561363</v>
      </c>
      <c r="F9" s="18">
        <f t="shared" si="1"/>
        <v>7174662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575261</v>
      </c>
      <c r="L9" s="18">
        <f t="shared" si="1"/>
        <v>253898</v>
      </c>
      <c r="M9" s="18">
        <f t="shared" si="1"/>
        <v>694921</v>
      </c>
      <c r="N9" s="18">
        <f t="shared" si="1"/>
        <v>1524080</v>
      </c>
      <c r="O9" s="18">
        <f t="shared" si="1"/>
        <v>53015</v>
      </c>
      <c r="P9" s="18">
        <f t="shared" si="1"/>
        <v>192834</v>
      </c>
      <c r="Q9" s="18">
        <f t="shared" si="1"/>
        <v>261078</v>
      </c>
      <c r="R9" s="18">
        <f t="shared" si="1"/>
        <v>506927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2031007</v>
      </c>
      <c r="X9" s="18">
        <f t="shared" si="1"/>
        <v>4979873</v>
      </c>
      <c r="Y9" s="18">
        <f t="shared" si="1"/>
        <v>-2948866</v>
      </c>
      <c r="Z9" s="4">
        <f>+IF(X9&lt;&gt;0,+(Y9/X9)*100,0)</f>
        <v>-59.21568682574837</v>
      </c>
      <c r="AA9" s="30">
        <f>SUM(AA10:AA14)</f>
        <v>7174662</v>
      </c>
    </row>
    <row r="10" spans="1:27" ht="13.5">
      <c r="A10" s="5" t="s">
        <v>36</v>
      </c>
      <c r="B10" s="3"/>
      <c r="C10" s="19">
        <v>8053996</v>
      </c>
      <c r="D10" s="19"/>
      <c r="E10" s="20">
        <v>7766205</v>
      </c>
      <c r="F10" s="21">
        <v>1029233</v>
      </c>
      <c r="G10" s="21"/>
      <c r="H10" s="21"/>
      <c r="I10" s="21"/>
      <c r="J10" s="21"/>
      <c r="K10" s="21"/>
      <c r="L10" s="21">
        <v>215583</v>
      </c>
      <c r="M10" s="21">
        <v>19004</v>
      </c>
      <c r="N10" s="21">
        <v>234587</v>
      </c>
      <c r="O10" s="21">
        <v>53015</v>
      </c>
      <c r="P10" s="21">
        <v>23824</v>
      </c>
      <c r="Q10" s="21">
        <v>107208</v>
      </c>
      <c r="R10" s="21">
        <v>184047</v>
      </c>
      <c r="S10" s="21"/>
      <c r="T10" s="21"/>
      <c r="U10" s="21"/>
      <c r="V10" s="21"/>
      <c r="W10" s="21">
        <v>418634</v>
      </c>
      <c r="X10" s="21">
        <v>394571</v>
      </c>
      <c r="Y10" s="21">
        <v>24063</v>
      </c>
      <c r="Z10" s="6">
        <v>6.1</v>
      </c>
      <c r="AA10" s="28">
        <v>1029233</v>
      </c>
    </row>
    <row r="11" spans="1:27" ht="13.5">
      <c r="A11" s="5" t="s">
        <v>37</v>
      </c>
      <c r="B11" s="3"/>
      <c r="C11" s="19">
        <v>1739323</v>
      </c>
      <c r="D11" s="19"/>
      <c r="E11" s="20">
        <v>7971119</v>
      </c>
      <c r="F11" s="21">
        <v>4657583</v>
      </c>
      <c r="G11" s="21"/>
      <c r="H11" s="21"/>
      <c r="I11" s="21"/>
      <c r="J11" s="21"/>
      <c r="K11" s="21">
        <v>511454</v>
      </c>
      <c r="L11" s="21">
        <v>38315</v>
      </c>
      <c r="M11" s="21">
        <v>675917</v>
      </c>
      <c r="N11" s="21">
        <v>1225686</v>
      </c>
      <c r="O11" s="21"/>
      <c r="P11" s="21">
        <v>169010</v>
      </c>
      <c r="Q11" s="21">
        <v>153870</v>
      </c>
      <c r="R11" s="21">
        <v>322880</v>
      </c>
      <c r="S11" s="21"/>
      <c r="T11" s="21"/>
      <c r="U11" s="21"/>
      <c r="V11" s="21"/>
      <c r="W11" s="21">
        <v>1548566</v>
      </c>
      <c r="X11" s="21">
        <v>3497900</v>
      </c>
      <c r="Y11" s="21">
        <v>-1949334</v>
      </c>
      <c r="Z11" s="6">
        <v>-55.73</v>
      </c>
      <c r="AA11" s="28">
        <v>4657583</v>
      </c>
    </row>
    <row r="12" spans="1:27" ht="13.5">
      <c r="A12" s="5" t="s">
        <v>38</v>
      </c>
      <c r="B12" s="3"/>
      <c r="C12" s="19">
        <v>797930</v>
      </c>
      <c r="D12" s="19"/>
      <c r="E12" s="20">
        <v>1824039</v>
      </c>
      <c r="F12" s="21">
        <v>1487846</v>
      </c>
      <c r="G12" s="21"/>
      <c r="H12" s="21"/>
      <c r="I12" s="21"/>
      <c r="J12" s="21"/>
      <c r="K12" s="21">
        <v>63807</v>
      </c>
      <c r="L12" s="21"/>
      <c r="M12" s="21"/>
      <c r="N12" s="21">
        <v>63807</v>
      </c>
      <c r="O12" s="21"/>
      <c r="P12" s="21"/>
      <c r="Q12" s="21"/>
      <c r="R12" s="21"/>
      <c r="S12" s="21"/>
      <c r="T12" s="21"/>
      <c r="U12" s="21"/>
      <c r="V12" s="21"/>
      <c r="W12" s="21">
        <v>63807</v>
      </c>
      <c r="X12" s="21">
        <v>1087402</v>
      </c>
      <c r="Y12" s="21">
        <v>-1023595</v>
      </c>
      <c r="Z12" s="6">
        <v>-94.13</v>
      </c>
      <c r="AA12" s="28">
        <v>1487846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44679058</v>
      </c>
      <c r="D15" s="16">
        <f>SUM(D16:D18)</f>
        <v>0</v>
      </c>
      <c r="E15" s="17">
        <f t="shared" si="2"/>
        <v>27560000</v>
      </c>
      <c r="F15" s="18">
        <f t="shared" si="2"/>
        <v>58797179</v>
      </c>
      <c r="G15" s="18">
        <f t="shared" si="2"/>
        <v>0</v>
      </c>
      <c r="H15" s="18">
        <f t="shared" si="2"/>
        <v>5649436</v>
      </c>
      <c r="I15" s="18">
        <f t="shared" si="2"/>
        <v>1897801</v>
      </c>
      <c r="J15" s="18">
        <f t="shared" si="2"/>
        <v>7547237</v>
      </c>
      <c r="K15" s="18">
        <f t="shared" si="2"/>
        <v>2064395</v>
      </c>
      <c r="L15" s="18">
        <f t="shared" si="2"/>
        <v>784311</v>
      </c>
      <c r="M15" s="18">
        <f t="shared" si="2"/>
        <v>795003</v>
      </c>
      <c r="N15" s="18">
        <f t="shared" si="2"/>
        <v>3643709</v>
      </c>
      <c r="O15" s="18">
        <f t="shared" si="2"/>
        <v>3634</v>
      </c>
      <c r="P15" s="18">
        <f t="shared" si="2"/>
        <v>26321092</v>
      </c>
      <c r="Q15" s="18">
        <f t="shared" si="2"/>
        <v>4681315</v>
      </c>
      <c r="R15" s="18">
        <f t="shared" si="2"/>
        <v>31006041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42196987</v>
      </c>
      <c r="X15" s="18">
        <f t="shared" si="2"/>
        <v>27715151</v>
      </c>
      <c r="Y15" s="18">
        <f t="shared" si="2"/>
        <v>14481836</v>
      </c>
      <c r="Z15" s="4">
        <f>+IF(X15&lt;&gt;0,+(Y15/X15)*100,0)</f>
        <v>52.25241601606284</v>
      </c>
      <c r="AA15" s="30">
        <f>SUM(AA16:AA18)</f>
        <v>58797179</v>
      </c>
    </row>
    <row r="16" spans="1:27" ht="13.5">
      <c r="A16" s="5" t="s">
        <v>42</v>
      </c>
      <c r="B16" s="3"/>
      <c r="C16" s="19">
        <v>4130193</v>
      </c>
      <c r="D16" s="19"/>
      <c r="E16" s="20">
        <v>5100000</v>
      </c>
      <c r="F16" s="21">
        <v>6167224</v>
      </c>
      <c r="G16" s="21"/>
      <c r="H16" s="21">
        <v>418104</v>
      </c>
      <c r="I16" s="21">
        <v>1104426</v>
      </c>
      <c r="J16" s="21">
        <v>1522530</v>
      </c>
      <c r="K16" s="21">
        <v>1370211</v>
      </c>
      <c r="L16" s="21">
        <v>784311</v>
      </c>
      <c r="M16" s="21">
        <v>795003</v>
      </c>
      <c r="N16" s="21">
        <v>2949525</v>
      </c>
      <c r="O16" s="21">
        <v>3634</v>
      </c>
      <c r="P16" s="21">
        <v>1500</v>
      </c>
      <c r="Q16" s="21">
        <v>80000</v>
      </c>
      <c r="R16" s="21">
        <v>85134</v>
      </c>
      <c r="S16" s="21"/>
      <c r="T16" s="21"/>
      <c r="U16" s="21"/>
      <c r="V16" s="21"/>
      <c r="W16" s="21">
        <v>4557189</v>
      </c>
      <c r="X16" s="21">
        <v>3987701</v>
      </c>
      <c r="Y16" s="21">
        <v>569488</v>
      </c>
      <c r="Z16" s="6">
        <v>14.28</v>
      </c>
      <c r="AA16" s="28">
        <v>6167224</v>
      </c>
    </row>
    <row r="17" spans="1:27" ht="13.5">
      <c r="A17" s="5" t="s">
        <v>43</v>
      </c>
      <c r="B17" s="3"/>
      <c r="C17" s="19">
        <v>40548865</v>
      </c>
      <c r="D17" s="19"/>
      <c r="E17" s="20">
        <v>22460000</v>
      </c>
      <c r="F17" s="21">
        <v>52629955</v>
      </c>
      <c r="G17" s="21"/>
      <c r="H17" s="21">
        <v>5231332</v>
      </c>
      <c r="I17" s="21">
        <v>793375</v>
      </c>
      <c r="J17" s="21">
        <v>6024707</v>
      </c>
      <c r="K17" s="21">
        <v>694184</v>
      </c>
      <c r="L17" s="21"/>
      <c r="M17" s="21"/>
      <c r="N17" s="21">
        <v>694184</v>
      </c>
      <c r="O17" s="21"/>
      <c r="P17" s="21">
        <v>26319592</v>
      </c>
      <c r="Q17" s="21">
        <v>4601315</v>
      </c>
      <c r="R17" s="21">
        <v>30920907</v>
      </c>
      <c r="S17" s="21"/>
      <c r="T17" s="21"/>
      <c r="U17" s="21"/>
      <c r="V17" s="21"/>
      <c r="W17" s="21">
        <v>37639798</v>
      </c>
      <c r="X17" s="21">
        <v>23727450</v>
      </c>
      <c r="Y17" s="21">
        <v>13912348</v>
      </c>
      <c r="Z17" s="6">
        <v>58.63</v>
      </c>
      <c r="AA17" s="28">
        <v>52629955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181804529</v>
      </c>
      <c r="D19" s="16">
        <f>SUM(D20:D23)</f>
        <v>0</v>
      </c>
      <c r="E19" s="17">
        <f t="shared" si="3"/>
        <v>143289552</v>
      </c>
      <c r="F19" s="18">
        <f t="shared" si="3"/>
        <v>127725744</v>
      </c>
      <c r="G19" s="18">
        <f t="shared" si="3"/>
        <v>1378911</v>
      </c>
      <c r="H19" s="18">
        <f t="shared" si="3"/>
        <v>715144</v>
      </c>
      <c r="I19" s="18">
        <f t="shared" si="3"/>
        <v>2167226</v>
      </c>
      <c r="J19" s="18">
        <f t="shared" si="3"/>
        <v>4261281</v>
      </c>
      <c r="K19" s="18">
        <f t="shared" si="3"/>
        <v>4563170</v>
      </c>
      <c r="L19" s="18">
        <f t="shared" si="3"/>
        <v>6489092</v>
      </c>
      <c r="M19" s="18">
        <f t="shared" si="3"/>
        <v>4982295</v>
      </c>
      <c r="N19" s="18">
        <f t="shared" si="3"/>
        <v>16034557</v>
      </c>
      <c r="O19" s="18">
        <f t="shared" si="3"/>
        <v>5145394</v>
      </c>
      <c r="P19" s="18">
        <f t="shared" si="3"/>
        <v>48449623</v>
      </c>
      <c r="Q19" s="18">
        <f t="shared" si="3"/>
        <v>6967264</v>
      </c>
      <c r="R19" s="18">
        <f t="shared" si="3"/>
        <v>60562281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80858119</v>
      </c>
      <c r="X19" s="18">
        <f t="shared" si="3"/>
        <v>91090362</v>
      </c>
      <c r="Y19" s="18">
        <f t="shared" si="3"/>
        <v>-10232243</v>
      </c>
      <c r="Z19" s="4">
        <f>+IF(X19&lt;&gt;0,+(Y19/X19)*100,0)</f>
        <v>-11.233068763081652</v>
      </c>
      <c r="AA19" s="30">
        <f>SUM(AA20:AA23)</f>
        <v>127725744</v>
      </c>
    </row>
    <row r="20" spans="1:27" ht="13.5">
      <c r="A20" s="5" t="s">
        <v>46</v>
      </c>
      <c r="B20" s="3"/>
      <c r="C20" s="19">
        <v>28143127</v>
      </c>
      <c r="D20" s="19"/>
      <c r="E20" s="20">
        <v>30594710</v>
      </c>
      <c r="F20" s="21">
        <v>36844823</v>
      </c>
      <c r="G20" s="21">
        <v>316649</v>
      </c>
      <c r="H20" s="21">
        <v>32883</v>
      </c>
      <c r="I20" s="21">
        <v>265089</v>
      </c>
      <c r="J20" s="21">
        <v>614621</v>
      </c>
      <c r="K20" s="21">
        <v>365455</v>
      </c>
      <c r="L20" s="21">
        <v>315807</v>
      </c>
      <c r="M20" s="21">
        <v>1007101</v>
      </c>
      <c r="N20" s="21">
        <v>1688363</v>
      </c>
      <c r="O20" s="21">
        <v>1997642</v>
      </c>
      <c r="P20" s="21">
        <v>146300</v>
      </c>
      <c r="Q20" s="21">
        <v>2139384</v>
      </c>
      <c r="R20" s="21">
        <v>4283326</v>
      </c>
      <c r="S20" s="21"/>
      <c r="T20" s="21"/>
      <c r="U20" s="21"/>
      <c r="V20" s="21"/>
      <c r="W20" s="21">
        <v>6586310</v>
      </c>
      <c r="X20" s="21">
        <v>24158830</v>
      </c>
      <c r="Y20" s="21">
        <v>-17572520</v>
      </c>
      <c r="Z20" s="6">
        <v>-72.74</v>
      </c>
      <c r="AA20" s="28">
        <v>36844823</v>
      </c>
    </row>
    <row r="21" spans="1:27" ht="13.5">
      <c r="A21" s="5" t="s">
        <v>47</v>
      </c>
      <c r="B21" s="3"/>
      <c r="C21" s="19">
        <v>55823831</v>
      </c>
      <c r="D21" s="19"/>
      <c r="E21" s="20">
        <v>40726908</v>
      </c>
      <c r="F21" s="21">
        <v>29759729</v>
      </c>
      <c r="G21" s="21"/>
      <c r="H21" s="21">
        <v>546442</v>
      </c>
      <c r="I21" s="21">
        <v>16596</v>
      </c>
      <c r="J21" s="21">
        <v>563038</v>
      </c>
      <c r="K21" s="21">
        <v>558021</v>
      </c>
      <c r="L21" s="21">
        <v>37282</v>
      </c>
      <c r="M21" s="21">
        <v>103597</v>
      </c>
      <c r="N21" s="21">
        <v>698900</v>
      </c>
      <c r="O21" s="21">
        <v>2038771</v>
      </c>
      <c r="P21" s="21">
        <v>15946328</v>
      </c>
      <c r="Q21" s="21">
        <v>160899</v>
      </c>
      <c r="R21" s="21">
        <v>18145998</v>
      </c>
      <c r="S21" s="21"/>
      <c r="T21" s="21"/>
      <c r="U21" s="21"/>
      <c r="V21" s="21"/>
      <c r="W21" s="21">
        <v>19407936</v>
      </c>
      <c r="X21" s="21">
        <v>22296077</v>
      </c>
      <c r="Y21" s="21">
        <v>-2888141</v>
      </c>
      <c r="Z21" s="6">
        <v>-12.95</v>
      </c>
      <c r="AA21" s="28">
        <v>29759729</v>
      </c>
    </row>
    <row r="22" spans="1:27" ht="13.5">
      <c r="A22" s="5" t="s">
        <v>48</v>
      </c>
      <c r="B22" s="3"/>
      <c r="C22" s="22">
        <v>82416977</v>
      </c>
      <c r="D22" s="22"/>
      <c r="E22" s="23">
        <v>48665371</v>
      </c>
      <c r="F22" s="24">
        <v>37818629</v>
      </c>
      <c r="G22" s="24"/>
      <c r="H22" s="24"/>
      <c r="I22" s="24"/>
      <c r="J22" s="24"/>
      <c r="K22" s="24">
        <v>24987</v>
      </c>
      <c r="L22" s="24">
        <v>125941</v>
      </c>
      <c r="M22" s="24">
        <v>932334</v>
      </c>
      <c r="N22" s="24">
        <v>1083262</v>
      </c>
      <c r="O22" s="24">
        <v>143867</v>
      </c>
      <c r="P22" s="24">
        <v>32356995</v>
      </c>
      <c r="Q22" s="24">
        <v>695416</v>
      </c>
      <c r="R22" s="24">
        <v>33196278</v>
      </c>
      <c r="S22" s="24"/>
      <c r="T22" s="24"/>
      <c r="U22" s="24"/>
      <c r="V22" s="24"/>
      <c r="W22" s="24">
        <v>34279540</v>
      </c>
      <c r="X22" s="24">
        <v>27624586</v>
      </c>
      <c r="Y22" s="24">
        <v>6654954</v>
      </c>
      <c r="Z22" s="7">
        <v>24.09</v>
      </c>
      <c r="AA22" s="29">
        <v>37818629</v>
      </c>
    </row>
    <row r="23" spans="1:27" ht="13.5">
      <c r="A23" s="5" t="s">
        <v>49</v>
      </c>
      <c r="B23" s="3"/>
      <c r="C23" s="19">
        <v>15420594</v>
      </c>
      <c r="D23" s="19"/>
      <c r="E23" s="20">
        <v>23302563</v>
      </c>
      <c r="F23" s="21">
        <v>23302563</v>
      </c>
      <c r="G23" s="21">
        <v>1062262</v>
      </c>
      <c r="H23" s="21">
        <v>135819</v>
      </c>
      <c r="I23" s="21">
        <v>1885541</v>
      </c>
      <c r="J23" s="21">
        <v>3083622</v>
      </c>
      <c r="K23" s="21">
        <v>3614707</v>
      </c>
      <c r="L23" s="21">
        <v>6010062</v>
      </c>
      <c r="M23" s="21">
        <v>2939263</v>
      </c>
      <c r="N23" s="21">
        <v>12564032</v>
      </c>
      <c r="O23" s="21">
        <v>965114</v>
      </c>
      <c r="P23" s="21"/>
      <c r="Q23" s="21">
        <v>3971565</v>
      </c>
      <c r="R23" s="21">
        <v>4936679</v>
      </c>
      <c r="S23" s="21"/>
      <c r="T23" s="21"/>
      <c r="U23" s="21"/>
      <c r="V23" s="21"/>
      <c r="W23" s="21">
        <v>20584333</v>
      </c>
      <c r="X23" s="21">
        <v>17010869</v>
      </c>
      <c r="Y23" s="21">
        <v>3573464</v>
      </c>
      <c r="Z23" s="6">
        <v>21.01</v>
      </c>
      <c r="AA23" s="28">
        <v>23302563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264637845</v>
      </c>
      <c r="D25" s="50">
        <f>+D5+D9+D15+D19+D24</f>
        <v>0</v>
      </c>
      <c r="E25" s="51">
        <f t="shared" si="4"/>
        <v>191722515</v>
      </c>
      <c r="F25" s="52">
        <f t="shared" si="4"/>
        <v>198156185</v>
      </c>
      <c r="G25" s="52">
        <f t="shared" si="4"/>
        <v>1378911</v>
      </c>
      <c r="H25" s="52">
        <f t="shared" si="4"/>
        <v>6364580</v>
      </c>
      <c r="I25" s="52">
        <f t="shared" si="4"/>
        <v>4067610</v>
      </c>
      <c r="J25" s="52">
        <f t="shared" si="4"/>
        <v>11811101</v>
      </c>
      <c r="K25" s="52">
        <f t="shared" si="4"/>
        <v>7376472</v>
      </c>
      <c r="L25" s="52">
        <f t="shared" si="4"/>
        <v>7617560</v>
      </c>
      <c r="M25" s="52">
        <f t="shared" si="4"/>
        <v>6571166</v>
      </c>
      <c r="N25" s="52">
        <f t="shared" si="4"/>
        <v>21565198</v>
      </c>
      <c r="O25" s="52">
        <f t="shared" si="4"/>
        <v>5296884</v>
      </c>
      <c r="P25" s="52">
        <f t="shared" si="4"/>
        <v>75049351</v>
      </c>
      <c r="Q25" s="52">
        <f t="shared" si="4"/>
        <v>11929322</v>
      </c>
      <c r="R25" s="52">
        <f t="shared" si="4"/>
        <v>92275557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125651856</v>
      </c>
      <c r="X25" s="52">
        <f t="shared" si="4"/>
        <v>127285933</v>
      </c>
      <c r="Y25" s="52">
        <f t="shared" si="4"/>
        <v>-1634077</v>
      </c>
      <c r="Z25" s="53">
        <f>+IF(X25&lt;&gt;0,+(Y25/X25)*100,0)</f>
        <v>-1.2837844383008137</v>
      </c>
      <c r="AA25" s="54">
        <f>+AA5+AA9+AA15+AA19+AA24</f>
        <v>198156185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37488161</v>
      </c>
      <c r="D28" s="19"/>
      <c r="E28" s="20">
        <v>44452000</v>
      </c>
      <c r="F28" s="21">
        <v>44452000</v>
      </c>
      <c r="G28" s="21">
        <v>254292</v>
      </c>
      <c r="H28" s="21"/>
      <c r="I28" s="21">
        <v>196616</v>
      </c>
      <c r="J28" s="21">
        <v>450908</v>
      </c>
      <c r="K28" s="21">
        <v>221210</v>
      </c>
      <c r="L28" s="21">
        <v>1873403</v>
      </c>
      <c r="M28" s="21">
        <v>411754</v>
      </c>
      <c r="N28" s="21">
        <v>2506367</v>
      </c>
      <c r="O28" s="21">
        <v>293791</v>
      </c>
      <c r="P28" s="21"/>
      <c r="Q28" s="21">
        <v>4742620</v>
      </c>
      <c r="R28" s="21">
        <v>5036411</v>
      </c>
      <c r="S28" s="21"/>
      <c r="T28" s="21"/>
      <c r="U28" s="21"/>
      <c r="V28" s="21"/>
      <c r="W28" s="21">
        <v>7993686</v>
      </c>
      <c r="X28" s="21">
        <v>20087760</v>
      </c>
      <c r="Y28" s="21">
        <v>-12094074</v>
      </c>
      <c r="Z28" s="6">
        <v>-60.21</v>
      </c>
      <c r="AA28" s="19">
        <v>44452000</v>
      </c>
    </row>
    <row r="29" spans="1:27" ht="13.5">
      <c r="A29" s="56" t="s">
        <v>55</v>
      </c>
      <c r="B29" s="3"/>
      <c r="C29" s="19">
        <v>128218704</v>
      </c>
      <c r="D29" s="19"/>
      <c r="E29" s="20">
        <v>65150000</v>
      </c>
      <c r="F29" s="21">
        <v>70932631</v>
      </c>
      <c r="G29" s="21"/>
      <c r="H29" s="21">
        <v>418104</v>
      </c>
      <c r="I29" s="21">
        <v>1104426</v>
      </c>
      <c r="J29" s="21">
        <v>1522530</v>
      </c>
      <c r="K29" s="21">
        <v>1370211</v>
      </c>
      <c r="L29" s="21">
        <v>784311</v>
      </c>
      <c r="M29" s="21">
        <v>795003</v>
      </c>
      <c r="N29" s="21">
        <v>2949525</v>
      </c>
      <c r="O29" s="21">
        <v>3634</v>
      </c>
      <c r="P29" s="21">
        <v>69569971</v>
      </c>
      <c r="Q29" s="21">
        <v>80000</v>
      </c>
      <c r="R29" s="21">
        <v>69653605</v>
      </c>
      <c r="S29" s="21"/>
      <c r="T29" s="21"/>
      <c r="U29" s="21"/>
      <c r="V29" s="21"/>
      <c r="W29" s="21">
        <v>74125660</v>
      </c>
      <c r="X29" s="21">
        <v>47824201</v>
      </c>
      <c r="Y29" s="21">
        <v>26301459</v>
      </c>
      <c r="Z29" s="6">
        <v>55</v>
      </c>
      <c r="AA29" s="28">
        <v>70932631</v>
      </c>
    </row>
    <row r="30" spans="1:27" ht="13.5">
      <c r="A30" s="56" t="s">
        <v>56</v>
      </c>
      <c r="B30" s="3"/>
      <c r="C30" s="22">
        <v>31000</v>
      </c>
      <c r="D30" s="22"/>
      <c r="E30" s="23">
        <v>500000</v>
      </c>
      <c r="F30" s="24">
        <v>500000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365000</v>
      </c>
      <c r="Y30" s="24">
        <v>-365000</v>
      </c>
      <c r="Z30" s="7">
        <v>-100</v>
      </c>
      <c r="AA30" s="29">
        <v>500000</v>
      </c>
    </row>
    <row r="31" spans="1:27" ht="13.5">
      <c r="A31" s="57" t="s">
        <v>57</v>
      </c>
      <c r="B31" s="3"/>
      <c r="C31" s="19"/>
      <c r="D31" s="19"/>
      <c r="E31" s="20"/>
      <c r="F31" s="21">
        <v>185000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185000</v>
      </c>
    </row>
    <row r="32" spans="1:27" ht="13.5">
      <c r="A32" s="58" t="s">
        <v>58</v>
      </c>
      <c r="B32" s="3"/>
      <c r="C32" s="25">
        <f aca="true" t="shared" si="5" ref="C32:Y32">SUM(C28:C31)</f>
        <v>165737865</v>
      </c>
      <c r="D32" s="25">
        <f>SUM(D28:D31)</f>
        <v>0</v>
      </c>
      <c r="E32" s="26">
        <f t="shared" si="5"/>
        <v>110102000</v>
      </c>
      <c r="F32" s="27">
        <f t="shared" si="5"/>
        <v>116069631</v>
      </c>
      <c r="G32" s="27">
        <f t="shared" si="5"/>
        <v>254292</v>
      </c>
      <c r="H32" s="27">
        <f t="shared" si="5"/>
        <v>418104</v>
      </c>
      <c r="I32" s="27">
        <f t="shared" si="5"/>
        <v>1301042</v>
      </c>
      <c r="J32" s="27">
        <f t="shared" si="5"/>
        <v>1973438</v>
      </c>
      <c r="K32" s="27">
        <f t="shared" si="5"/>
        <v>1591421</v>
      </c>
      <c r="L32" s="27">
        <f t="shared" si="5"/>
        <v>2657714</v>
      </c>
      <c r="M32" s="27">
        <f t="shared" si="5"/>
        <v>1206757</v>
      </c>
      <c r="N32" s="27">
        <f t="shared" si="5"/>
        <v>5455892</v>
      </c>
      <c r="O32" s="27">
        <f t="shared" si="5"/>
        <v>297425</v>
      </c>
      <c r="P32" s="27">
        <f t="shared" si="5"/>
        <v>69569971</v>
      </c>
      <c r="Q32" s="27">
        <f t="shared" si="5"/>
        <v>4822620</v>
      </c>
      <c r="R32" s="27">
        <f t="shared" si="5"/>
        <v>74690016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82119346</v>
      </c>
      <c r="X32" s="27">
        <f t="shared" si="5"/>
        <v>68276961</v>
      </c>
      <c r="Y32" s="27">
        <f t="shared" si="5"/>
        <v>13842385</v>
      </c>
      <c r="Z32" s="13">
        <f>+IF(X32&lt;&gt;0,+(Y32/X32)*100,0)</f>
        <v>20.273873935308867</v>
      </c>
      <c r="AA32" s="31">
        <f>SUM(AA28:AA31)</f>
        <v>116069631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5679547</v>
      </c>
      <c r="D34" s="19"/>
      <c r="E34" s="20"/>
      <c r="F34" s="21">
        <v>161793</v>
      </c>
      <c r="G34" s="21"/>
      <c r="H34" s="21"/>
      <c r="I34" s="21"/>
      <c r="J34" s="21"/>
      <c r="K34" s="21"/>
      <c r="L34" s="21"/>
      <c r="M34" s="21"/>
      <c r="N34" s="21"/>
      <c r="O34" s="21"/>
      <c r="P34" s="21">
        <v>146300</v>
      </c>
      <c r="Q34" s="21"/>
      <c r="R34" s="21">
        <v>146300</v>
      </c>
      <c r="S34" s="21"/>
      <c r="T34" s="21"/>
      <c r="U34" s="21"/>
      <c r="V34" s="21"/>
      <c r="W34" s="21">
        <v>146300</v>
      </c>
      <c r="X34" s="21">
        <v>121338</v>
      </c>
      <c r="Y34" s="21">
        <v>24962</v>
      </c>
      <c r="Z34" s="6">
        <v>20.57</v>
      </c>
      <c r="AA34" s="28">
        <v>161793</v>
      </c>
    </row>
    <row r="35" spans="1:27" ht="13.5">
      <c r="A35" s="59" t="s">
        <v>61</v>
      </c>
      <c r="B35" s="3"/>
      <c r="C35" s="19">
        <v>93220433</v>
      </c>
      <c r="D35" s="19"/>
      <c r="E35" s="20">
        <v>81620515</v>
      </c>
      <c r="F35" s="21">
        <v>81924761</v>
      </c>
      <c r="G35" s="21">
        <v>1124619</v>
      </c>
      <c r="H35" s="21">
        <v>5946476</v>
      </c>
      <c r="I35" s="21">
        <v>2766568</v>
      </c>
      <c r="J35" s="21">
        <v>9837663</v>
      </c>
      <c r="K35" s="21">
        <v>5785051</v>
      </c>
      <c r="L35" s="21">
        <v>4959846</v>
      </c>
      <c r="M35" s="21">
        <v>5364409</v>
      </c>
      <c r="N35" s="21">
        <v>16109306</v>
      </c>
      <c r="O35" s="21">
        <v>4999459</v>
      </c>
      <c r="P35" s="21">
        <v>5333080</v>
      </c>
      <c r="Q35" s="21">
        <v>7106702</v>
      </c>
      <c r="R35" s="21">
        <v>17439241</v>
      </c>
      <c r="S35" s="21"/>
      <c r="T35" s="21"/>
      <c r="U35" s="21"/>
      <c r="V35" s="21"/>
      <c r="W35" s="21">
        <v>43386210</v>
      </c>
      <c r="X35" s="21">
        <v>58887634</v>
      </c>
      <c r="Y35" s="21">
        <v>-15501424</v>
      </c>
      <c r="Z35" s="6">
        <v>-26.32</v>
      </c>
      <c r="AA35" s="28">
        <v>81924761</v>
      </c>
    </row>
    <row r="36" spans="1:27" ht="13.5">
      <c r="A36" s="60" t="s">
        <v>62</v>
      </c>
      <c r="B36" s="10"/>
      <c r="C36" s="61">
        <f aca="true" t="shared" si="6" ref="C36:Y36">SUM(C32:C35)</f>
        <v>264637845</v>
      </c>
      <c r="D36" s="61">
        <f>SUM(D32:D35)</f>
        <v>0</v>
      </c>
      <c r="E36" s="62">
        <f t="shared" si="6"/>
        <v>191722515</v>
      </c>
      <c r="F36" s="63">
        <f t="shared" si="6"/>
        <v>198156185</v>
      </c>
      <c r="G36" s="63">
        <f t="shared" si="6"/>
        <v>1378911</v>
      </c>
      <c r="H36" s="63">
        <f t="shared" si="6"/>
        <v>6364580</v>
      </c>
      <c r="I36" s="63">
        <f t="shared" si="6"/>
        <v>4067610</v>
      </c>
      <c r="J36" s="63">
        <f t="shared" si="6"/>
        <v>11811101</v>
      </c>
      <c r="K36" s="63">
        <f t="shared" si="6"/>
        <v>7376472</v>
      </c>
      <c r="L36" s="63">
        <f t="shared" si="6"/>
        <v>7617560</v>
      </c>
      <c r="M36" s="63">
        <f t="shared" si="6"/>
        <v>6571166</v>
      </c>
      <c r="N36" s="63">
        <f t="shared" si="6"/>
        <v>21565198</v>
      </c>
      <c r="O36" s="63">
        <f t="shared" si="6"/>
        <v>5296884</v>
      </c>
      <c r="P36" s="63">
        <f t="shared" si="6"/>
        <v>75049351</v>
      </c>
      <c r="Q36" s="63">
        <f t="shared" si="6"/>
        <v>11929322</v>
      </c>
      <c r="R36" s="63">
        <f t="shared" si="6"/>
        <v>92275557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125651856</v>
      </c>
      <c r="X36" s="63">
        <f t="shared" si="6"/>
        <v>127285933</v>
      </c>
      <c r="Y36" s="63">
        <f t="shared" si="6"/>
        <v>-1634077</v>
      </c>
      <c r="Z36" s="64">
        <f>+IF(X36&lt;&gt;0,+(Y36/X36)*100,0)</f>
        <v>-1.2837844383008137</v>
      </c>
      <c r="AA36" s="65">
        <f>SUM(AA32:AA35)</f>
        <v>198156185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2603382</v>
      </c>
      <c r="D5" s="16">
        <f>SUM(D6:D8)</f>
        <v>0</v>
      </c>
      <c r="E5" s="17">
        <f t="shared" si="0"/>
        <v>13235650</v>
      </c>
      <c r="F5" s="18">
        <f t="shared" si="0"/>
        <v>12635220</v>
      </c>
      <c r="G5" s="18">
        <f t="shared" si="0"/>
        <v>0</v>
      </c>
      <c r="H5" s="18">
        <f t="shared" si="0"/>
        <v>72286</v>
      </c>
      <c r="I5" s="18">
        <f t="shared" si="0"/>
        <v>37304</v>
      </c>
      <c r="J5" s="18">
        <f t="shared" si="0"/>
        <v>109590</v>
      </c>
      <c r="K5" s="18">
        <f t="shared" si="0"/>
        <v>1711838</v>
      </c>
      <c r="L5" s="18">
        <f t="shared" si="0"/>
        <v>95652</v>
      </c>
      <c r="M5" s="18">
        <f t="shared" si="0"/>
        <v>93654</v>
      </c>
      <c r="N5" s="18">
        <f t="shared" si="0"/>
        <v>1901144</v>
      </c>
      <c r="O5" s="18">
        <f t="shared" si="0"/>
        <v>604208</v>
      </c>
      <c r="P5" s="18">
        <f t="shared" si="0"/>
        <v>433348</v>
      </c>
      <c r="Q5" s="18">
        <f t="shared" si="0"/>
        <v>1570779</v>
      </c>
      <c r="R5" s="18">
        <f t="shared" si="0"/>
        <v>2608335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4619069</v>
      </c>
      <c r="X5" s="18">
        <f t="shared" si="0"/>
        <v>6623052</v>
      </c>
      <c r="Y5" s="18">
        <f t="shared" si="0"/>
        <v>-2003983</v>
      </c>
      <c r="Z5" s="4">
        <f>+IF(X5&lt;&gt;0,+(Y5/X5)*100,0)</f>
        <v>-30.257696904689862</v>
      </c>
      <c r="AA5" s="16">
        <f>SUM(AA6:AA8)</f>
        <v>12635220</v>
      </c>
    </row>
    <row r="6" spans="1:27" ht="13.5">
      <c r="A6" s="5" t="s">
        <v>32</v>
      </c>
      <c r="B6" s="3"/>
      <c r="C6" s="19">
        <v>115435</v>
      </c>
      <c r="D6" s="19"/>
      <c r="E6" s="20">
        <v>10195650</v>
      </c>
      <c r="F6" s="21">
        <v>7903720</v>
      </c>
      <c r="G6" s="21"/>
      <c r="H6" s="21">
        <v>72286</v>
      </c>
      <c r="I6" s="21">
        <v>19574</v>
      </c>
      <c r="J6" s="21">
        <v>91860</v>
      </c>
      <c r="K6" s="21">
        <v>98828</v>
      </c>
      <c r="L6" s="21">
        <v>-70821</v>
      </c>
      <c r="M6" s="21"/>
      <c r="N6" s="21">
        <v>28007</v>
      </c>
      <c r="O6" s="21">
        <v>140841</v>
      </c>
      <c r="P6" s="21">
        <v>361050</v>
      </c>
      <c r="Q6" s="21">
        <v>1530687</v>
      </c>
      <c r="R6" s="21">
        <v>2032578</v>
      </c>
      <c r="S6" s="21"/>
      <c r="T6" s="21"/>
      <c r="U6" s="21"/>
      <c r="V6" s="21"/>
      <c r="W6" s="21">
        <v>2152445</v>
      </c>
      <c r="X6" s="21">
        <v>3317912</v>
      </c>
      <c r="Y6" s="21">
        <v>-1165467</v>
      </c>
      <c r="Z6" s="6">
        <v>-35.13</v>
      </c>
      <c r="AA6" s="28">
        <v>7903720</v>
      </c>
    </row>
    <row r="7" spans="1:27" ht="13.5">
      <c r="A7" s="5" t="s">
        <v>33</v>
      </c>
      <c r="B7" s="3"/>
      <c r="C7" s="22">
        <v>2487947</v>
      </c>
      <c r="D7" s="22"/>
      <c r="E7" s="23">
        <v>3040000</v>
      </c>
      <c r="F7" s="24">
        <v>4731500</v>
      </c>
      <c r="G7" s="24"/>
      <c r="H7" s="24"/>
      <c r="I7" s="24">
        <v>17730</v>
      </c>
      <c r="J7" s="24">
        <v>17730</v>
      </c>
      <c r="K7" s="24">
        <v>1613010</v>
      </c>
      <c r="L7" s="24">
        <v>166473</v>
      </c>
      <c r="M7" s="24">
        <v>93654</v>
      </c>
      <c r="N7" s="24">
        <v>1873137</v>
      </c>
      <c r="O7" s="24">
        <v>463367</v>
      </c>
      <c r="P7" s="24">
        <v>72298</v>
      </c>
      <c r="Q7" s="24">
        <v>40092</v>
      </c>
      <c r="R7" s="24">
        <v>575757</v>
      </c>
      <c r="S7" s="24"/>
      <c r="T7" s="24"/>
      <c r="U7" s="24"/>
      <c r="V7" s="24"/>
      <c r="W7" s="24">
        <v>2466624</v>
      </c>
      <c r="X7" s="24">
        <v>3305140</v>
      </c>
      <c r="Y7" s="24">
        <v>-838516</v>
      </c>
      <c r="Z7" s="7">
        <v>-25.37</v>
      </c>
      <c r="AA7" s="29">
        <v>4731500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43159466</v>
      </c>
      <c r="D9" s="16">
        <f>SUM(D10:D14)</f>
        <v>0</v>
      </c>
      <c r="E9" s="17">
        <f t="shared" si="1"/>
        <v>4166000</v>
      </c>
      <c r="F9" s="18">
        <f t="shared" si="1"/>
        <v>4847316</v>
      </c>
      <c r="G9" s="18">
        <f t="shared" si="1"/>
        <v>0</v>
      </c>
      <c r="H9" s="18">
        <f t="shared" si="1"/>
        <v>95691</v>
      </c>
      <c r="I9" s="18">
        <f t="shared" si="1"/>
        <v>56555</v>
      </c>
      <c r="J9" s="18">
        <f t="shared" si="1"/>
        <v>152246</v>
      </c>
      <c r="K9" s="18">
        <f t="shared" si="1"/>
        <v>103974</v>
      </c>
      <c r="L9" s="18">
        <f t="shared" si="1"/>
        <v>132100</v>
      </c>
      <c r="M9" s="18">
        <f t="shared" si="1"/>
        <v>89204</v>
      </c>
      <c r="N9" s="18">
        <f t="shared" si="1"/>
        <v>325278</v>
      </c>
      <c r="O9" s="18">
        <f t="shared" si="1"/>
        <v>29520</v>
      </c>
      <c r="P9" s="18">
        <f t="shared" si="1"/>
        <v>643</v>
      </c>
      <c r="Q9" s="18">
        <f t="shared" si="1"/>
        <v>0</v>
      </c>
      <c r="R9" s="18">
        <f t="shared" si="1"/>
        <v>30163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507687</v>
      </c>
      <c r="X9" s="18">
        <f t="shared" si="1"/>
        <v>2243152</v>
      </c>
      <c r="Y9" s="18">
        <f t="shared" si="1"/>
        <v>-1735465</v>
      </c>
      <c r="Z9" s="4">
        <f>+IF(X9&lt;&gt;0,+(Y9/X9)*100,0)</f>
        <v>-77.36724929920041</v>
      </c>
      <c r="AA9" s="30">
        <f>SUM(AA10:AA14)</f>
        <v>4847316</v>
      </c>
    </row>
    <row r="10" spans="1:27" ht="13.5">
      <c r="A10" s="5" t="s">
        <v>36</v>
      </c>
      <c r="B10" s="3"/>
      <c r="C10" s="19">
        <v>1786468</v>
      </c>
      <c r="D10" s="19"/>
      <c r="E10" s="20">
        <v>945000</v>
      </c>
      <c r="F10" s="21">
        <v>745315</v>
      </c>
      <c r="G10" s="21"/>
      <c r="H10" s="21"/>
      <c r="I10" s="21">
        <v>3421</v>
      </c>
      <c r="J10" s="21">
        <v>3421</v>
      </c>
      <c r="K10" s="21">
        <v>3911</v>
      </c>
      <c r="L10" s="21">
        <v>19564</v>
      </c>
      <c r="M10" s="21">
        <v>16692</v>
      </c>
      <c r="N10" s="21">
        <v>40167</v>
      </c>
      <c r="O10" s="21">
        <v>9031</v>
      </c>
      <c r="P10" s="21"/>
      <c r="Q10" s="21"/>
      <c r="R10" s="21">
        <v>9031</v>
      </c>
      <c r="S10" s="21"/>
      <c r="T10" s="21"/>
      <c r="U10" s="21"/>
      <c r="V10" s="21"/>
      <c r="W10" s="21">
        <v>52619</v>
      </c>
      <c r="X10" s="21">
        <v>329697</v>
      </c>
      <c r="Y10" s="21">
        <v>-277078</v>
      </c>
      <c r="Z10" s="6">
        <v>-84.04</v>
      </c>
      <c r="AA10" s="28">
        <v>745315</v>
      </c>
    </row>
    <row r="11" spans="1:27" ht="13.5">
      <c r="A11" s="5" t="s">
        <v>37</v>
      </c>
      <c r="B11" s="3"/>
      <c r="C11" s="19">
        <v>13015017</v>
      </c>
      <c r="D11" s="19"/>
      <c r="E11" s="20">
        <v>2715000</v>
      </c>
      <c r="F11" s="21">
        <v>3608701</v>
      </c>
      <c r="G11" s="21"/>
      <c r="H11" s="21">
        <v>95691</v>
      </c>
      <c r="I11" s="21">
        <v>53134</v>
      </c>
      <c r="J11" s="21">
        <v>148825</v>
      </c>
      <c r="K11" s="21">
        <v>87763</v>
      </c>
      <c r="L11" s="21">
        <v>112536</v>
      </c>
      <c r="M11" s="21">
        <v>72512</v>
      </c>
      <c r="N11" s="21">
        <v>272811</v>
      </c>
      <c r="O11" s="21">
        <v>20489</v>
      </c>
      <c r="P11" s="21">
        <v>643</v>
      </c>
      <c r="Q11" s="21"/>
      <c r="R11" s="21">
        <v>21132</v>
      </c>
      <c r="S11" s="21"/>
      <c r="T11" s="21"/>
      <c r="U11" s="21"/>
      <c r="V11" s="21"/>
      <c r="W11" s="21">
        <v>442768</v>
      </c>
      <c r="X11" s="21">
        <v>1708755</v>
      </c>
      <c r="Y11" s="21">
        <v>-1265987</v>
      </c>
      <c r="Z11" s="6">
        <v>-74.09</v>
      </c>
      <c r="AA11" s="28">
        <v>3608701</v>
      </c>
    </row>
    <row r="12" spans="1:27" ht="13.5">
      <c r="A12" s="5" t="s">
        <v>38</v>
      </c>
      <c r="B12" s="3"/>
      <c r="C12" s="19">
        <v>129118</v>
      </c>
      <c r="D12" s="19"/>
      <c r="E12" s="20">
        <v>506000</v>
      </c>
      <c r="F12" s="21">
        <v>493300</v>
      </c>
      <c r="G12" s="21"/>
      <c r="H12" s="21"/>
      <c r="I12" s="21"/>
      <c r="J12" s="21"/>
      <c r="K12" s="21">
        <v>12300</v>
      </c>
      <c r="L12" s="21"/>
      <c r="M12" s="21"/>
      <c r="N12" s="21">
        <v>12300</v>
      </c>
      <c r="O12" s="21"/>
      <c r="P12" s="21"/>
      <c r="Q12" s="21"/>
      <c r="R12" s="21"/>
      <c r="S12" s="21"/>
      <c r="T12" s="21"/>
      <c r="U12" s="21"/>
      <c r="V12" s="21"/>
      <c r="W12" s="21">
        <v>12300</v>
      </c>
      <c r="X12" s="21">
        <v>204700</v>
      </c>
      <c r="Y12" s="21">
        <v>-192400</v>
      </c>
      <c r="Z12" s="6">
        <v>-93.99</v>
      </c>
      <c r="AA12" s="28">
        <v>493300</v>
      </c>
    </row>
    <row r="13" spans="1:27" ht="13.5">
      <c r="A13" s="5" t="s">
        <v>39</v>
      </c>
      <c r="B13" s="3"/>
      <c r="C13" s="19">
        <v>28228863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18755224</v>
      </c>
      <c r="D15" s="16">
        <f>SUM(D16:D18)</f>
        <v>0</v>
      </c>
      <c r="E15" s="17">
        <f t="shared" si="2"/>
        <v>35090650</v>
      </c>
      <c r="F15" s="18">
        <f t="shared" si="2"/>
        <v>31091866</v>
      </c>
      <c r="G15" s="18">
        <f t="shared" si="2"/>
        <v>1247007</v>
      </c>
      <c r="H15" s="18">
        <f t="shared" si="2"/>
        <v>0</v>
      </c>
      <c r="I15" s="18">
        <f t="shared" si="2"/>
        <v>0</v>
      </c>
      <c r="J15" s="18">
        <f t="shared" si="2"/>
        <v>1247007</v>
      </c>
      <c r="K15" s="18">
        <f t="shared" si="2"/>
        <v>0</v>
      </c>
      <c r="L15" s="18">
        <f t="shared" si="2"/>
        <v>3280728</v>
      </c>
      <c r="M15" s="18">
        <f t="shared" si="2"/>
        <v>0</v>
      </c>
      <c r="N15" s="18">
        <f t="shared" si="2"/>
        <v>3280728</v>
      </c>
      <c r="O15" s="18">
        <f t="shared" si="2"/>
        <v>0</v>
      </c>
      <c r="P15" s="18">
        <f t="shared" si="2"/>
        <v>1693804</v>
      </c>
      <c r="Q15" s="18">
        <f t="shared" si="2"/>
        <v>5943605</v>
      </c>
      <c r="R15" s="18">
        <f t="shared" si="2"/>
        <v>7637409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12165144</v>
      </c>
      <c r="X15" s="18">
        <f t="shared" si="2"/>
        <v>15153385</v>
      </c>
      <c r="Y15" s="18">
        <f t="shared" si="2"/>
        <v>-2988241</v>
      </c>
      <c r="Z15" s="4">
        <f>+IF(X15&lt;&gt;0,+(Y15/X15)*100,0)</f>
        <v>-19.719956960111553</v>
      </c>
      <c r="AA15" s="30">
        <f>SUM(AA16:AA18)</f>
        <v>31091866</v>
      </c>
    </row>
    <row r="16" spans="1:27" ht="13.5">
      <c r="A16" s="5" t="s">
        <v>42</v>
      </c>
      <c r="B16" s="3"/>
      <c r="C16" s="19">
        <v>867898</v>
      </c>
      <c r="D16" s="19"/>
      <c r="E16" s="20">
        <v>4500000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17887326</v>
      </c>
      <c r="D17" s="19"/>
      <c r="E17" s="20">
        <v>30590650</v>
      </c>
      <c r="F17" s="21">
        <v>31091866</v>
      </c>
      <c r="G17" s="21">
        <v>1247007</v>
      </c>
      <c r="H17" s="21"/>
      <c r="I17" s="21"/>
      <c r="J17" s="21">
        <v>1247007</v>
      </c>
      <c r="K17" s="21"/>
      <c r="L17" s="21">
        <v>3280728</v>
      </c>
      <c r="M17" s="21"/>
      <c r="N17" s="21">
        <v>3280728</v>
      </c>
      <c r="O17" s="21"/>
      <c r="P17" s="21">
        <v>1693804</v>
      </c>
      <c r="Q17" s="21">
        <v>5943605</v>
      </c>
      <c r="R17" s="21">
        <v>7637409</v>
      </c>
      <c r="S17" s="21"/>
      <c r="T17" s="21"/>
      <c r="U17" s="21"/>
      <c r="V17" s="21"/>
      <c r="W17" s="21">
        <v>12165144</v>
      </c>
      <c r="X17" s="21">
        <v>15153385</v>
      </c>
      <c r="Y17" s="21">
        <v>-2988241</v>
      </c>
      <c r="Z17" s="6">
        <v>-19.72</v>
      </c>
      <c r="AA17" s="28">
        <v>31091866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28434442</v>
      </c>
      <c r="D19" s="16">
        <f>SUM(D20:D23)</f>
        <v>0</v>
      </c>
      <c r="E19" s="17">
        <f t="shared" si="3"/>
        <v>42941300</v>
      </c>
      <c r="F19" s="18">
        <f t="shared" si="3"/>
        <v>35082227</v>
      </c>
      <c r="G19" s="18">
        <f t="shared" si="3"/>
        <v>1194463</v>
      </c>
      <c r="H19" s="18">
        <f t="shared" si="3"/>
        <v>935592</v>
      </c>
      <c r="I19" s="18">
        <f t="shared" si="3"/>
        <v>1661768</v>
      </c>
      <c r="J19" s="18">
        <f t="shared" si="3"/>
        <v>3791823</v>
      </c>
      <c r="K19" s="18">
        <f t="shared" si="3"/>
        <v>2434588</v>
      </c>
      <c r="L19" s="18">
        <f t="shared" si="3"/>
        <v>1568013</v>
      </c>
      <c r="M19" s="18">
        <f t="shared" si="3"/>
        <v>3030070</v>
      </c>
      <c r="N19" s="18">
        <f t="shared" si="3"/>
        <v>7032671</v>
      </c>
      <c r="O19" s="18">
        <f t="shared" si="3"/>
        <v>4362621</v>
      </c>
      <c r="P19" s="18">
        <f t="shared" si="3"/>
        <v>914906</v>
      </c>
      <c r="Q19" s="18">
        <f t="shared" si="3"/>
        <v>887733</v>
      </c>
      <c r="R19" s="18">
        <f t="shared" si="3"/>
        <v>6165260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16989754</v>
      </c>
      <c r="X19" s="18">
        <f t="shared" si="3"/>
        <v>23145163</v>
      </c>
      <c r="Y19" s="18">
        <f t="shared" si="3"/>
        <v>-6155409</v>
      </c>
      <c r="Z19" s="4">
        <f>+IF(X19&lt;&gt;0,+(Y19/X19)*100,0)</f>
        <v>-26.594796502405277</v>
      </c>
      <c r="AA19" s="30">
        <f>SUM(AA20:AA23)</f>
        <v>35082227</v>
      </c>
    </row>
    <row r="20" spans="1:27" ht="13.5">
      <c r="A20" s="5" t="s">
        <v>46</v>
      </c>
      <c r="B20" s="3"/>
      <c r="C20" s="19">
        <v>12963830</v>
      </c>
      <c r="D20" s="19"/>
      <c r="E20" s="20">
        <v>36021300</v>
      </c>
      <c r="F20" s="21">
        <v>26893583</v>
      </c>
      <c r="G20" s="21">
        <v>1194463</v>
      </c>
      <c r="H20" s="21">
        <v>932342</v>
      </c>
      <c r="I20" s="21">
        <v>1013300</v>
      </c>
      <c r="J20" s="21">
        <v>3140105</v>
      </c>
      <c r="K20" s="21">
        <v>2237848</v>
      </c>
      <c r="L20" s="21">
        <v>1287868</v>
      </c>
      <c r="M20" s="21">
        <v>2994643</v>
      </c>
      <c r="N20" s="21">
        <v>6520359</v>
      </c>
      <c r="O20" s="21">
        <v>4258925</v>
      </c>
      <c r="P20" s="21">
        <v>869396</v>
      </c>
      <c r="Q20" s="21">
        <v>887733</v>
      </c>
      <c r="R20" s="21">
        <v>6016054</v>
      </c>
      <c r="S20" s="21"/>
      <c r="T20" s="21"/>
      <c r="U20" s="21"/>
      <c r="V20" s="21"/>
      <c r="W20" s="21">
        <v>15676518</v>
      </c>
      <c r="X20" s="21">
        <v>19109069</v>
      </c>
      <c r="Y20" s="21">
        <v>-3432551</v>
      </c>
      <c r="Z20" s="6">
        <v>-17.96</v>
      </c>
      <c r="AA20" s="28">
        <v>26893583</v>
      </c>
    </row>
    <row r="21" spans="1:27" ht="13.5">
      <c r="A21" s="5" t="s">
        <v>47</v>
      </c>
      <c r="B21" s="3"/>
      <c r="C21" s="19">
        <v>11283228</v>
      </c>
      <c r="D21" s="19"/>
      <c r="E21" s="20">
        <v>2500000</v>
      </c>
      <c r="F21" s="21">
        <v>1343312</v>
      </c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>
        <v>537326</v>
      </c>
      <c r="Y21" s="21">
        <v>-537326</v>
      </c>
      <c r="Z21" s="6">
        <v>-100</v>
      </c>
      <c r="AA21" s="28">
        <v>1343312</v>
      </c>
    </row>
    <row r="22" spans="1:27" ht="13.5">
      <c r="A22" s="5" t="s">
        <v>48</v>
      </c>
      <c r="B22" s="3"/>
      <c r="C22" s="22">
        <v>297102</v>
      </c>
      <c r="D22" s="22"/>
      <c r="E22" s="23">
        <v>1120000</v>
      </c>
      <c r="F22" s="24">
        <v>3545332</v>
      </c>
      <c r="G22" s="24"/>
      <c r="H22" s="24"/>
      <c r="I22" s="24"/>
      <c r="J22" s="24"/>
      <c r="K22" s="24">
        <v>146639</v>
      </c>
      <c r="L22" s="24"/>
      <c r="M22" s="24"/>
      <c r="N22" s="24">
        <v>146639</v>
      </c>
      <c r="O22" s="24">
        <v>103696</v>
      </c>
      <c r="P22" s="24">
        <v>21940</v>
      </c>
      <c r="Q22" s="24"/>
      <c r="R22" s="24">
        <v>125636</v>
      </c>
      <c r="S22" s="24"/>
      <c r="T22" s="24"/>
      <c r="U22" s="24"/>
      <c r="V22" s="24"/>
      <c r="W22" s="24">
        <v>272275</v>
      </c>
      <c r="X22" s="24">
        <v>1568333</v>
      </c>
      <c r="Y22" s="24">
        <v>-1296058</v>
      </c>
      <c r="Z22" s="7">
        <v>-82.64</v>
      </c>
      <c r="AA22" s="29">
        <v>3545332</v>
      </c>
    </row>
    <row r="23" spans="1:27" ht="13.5">
      <c r="A23" s="5" t="s">
        <v>49</v>
      </c>
      <c r="B23" s="3"/>
      <c r="C23" s="19">
        <v>3890282</v>
      </c>
      <c r="D23" s="19"/>
      <c r="E23" s="20">
        <v>3300000</v>
      </c>
      <c r="F23" s="21">
        <v>3300000</v>
      </c>
      <c r="G23" s="21"/>
      <c r="H23" s="21">
        <v>3250</v>
      </c>
      <c r="I23" s="21">
        <v>648468</v>
      </c>
      <c r="J23" s="21">
        <v>651718</v>
      </c>
      <c r="K23" s="21">
        <v>50101</v>
      </c>
      <c r="L23" s="21">
        <v>280145</v>
      </c>
      <c r="M23" s="21">
        <v>35427</v>
      </c>
      <c r="N23" s="21">
        <v>365673</v>
      </c>
      <c r="O23" s="21"/>
      <c r="P23" s="21">
        <v>23570</v>
      </c>
      <c r="Q23" s="21"/>
      <c r="R23" s="21">
        <v>23570</v>
      </c>
      <c r="S23" s="21"/>
      <c r="T23" s="21"/>
      <c r="U23" s="21"/>
      <c r="V23" s="21"/>
      <c r="W23" s="21">
        <v>1040961</v>
      </c>
      <c r="X23" s="21">
        <v>1930435</v>
      </c>
      <c r="Y23" s="21">
        <v>-889474</v>
      </c>
      <c r="Z23" s="6">
        <v>-46.08</v>
      </c>
      <c r="AA23" s="28">
        <v>3300000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92952514</v>
      </c>
      <c r="D25" s="50">
        <f>+D5+D9+D15+D19+D24</f>
        <v>0</v>
      </c>
      <c r="E25" s="51">
        <f t="shared" si="4"/>
        <v>95433600</v>
      </c>
      <c r="F25" s="52">
        <f t="shared" si="4"/>
        <v>83656629</v>
      </c>
      <c r="G25" s="52">
        <f t="shared" si="4"/>
        <v>2441470</v>
      </c>
      <c r="H25" s="52">
        <f t="shared" si="4"/>
        <v>1103569</v>
      </c>
      <c r="I25" s="52">
        <f t="shared" si="4"/>
        <v>1755627</v>
      </c>
      <c r="J25" s="52">
        <f t="shared" si="4"/>
        <v>5300666</v>
      </c>
      <c r="K25" s="52">
        <f t="shared" si="4"/>
        <v>4250400</v>
      </c>
      <c r="L25" s="52">
        <f t="shared" si="4"/>
        <v>5076493</v>
      </c>
      <c r="M25" s="52">
        <f t="shared" si="4"/>
        <v>3212928</v>
      </c>
      <c r="N25" s="52">
        <f t="shared" si="4"/>
        <v>12539821</v>
      </c>
      <c r="O25" s="52">
        <f t="shared" si="4"/>
        <v>4996349</v>
      </c>
      <c r="P25" s="52">
        <f t="shared" si="4"/>
        <v>3042701</v>
      </c>
      <c r="Q25" s="52">
        <f t="shared" si="4"/>
        <v>8402117</v>
      </c>
      <c r="R25" s="52">
        <f t="shared" si="4"/>
        <v>16441167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34281654</v>
      </c>
      <c r="X25" s="52">
        <f t="shared" si="4"/>
        <v>47164752</v>
      </c>
      <c r="Y25" s="52">
        <f t="shared" si="4"/>
        <v>-12883098</v>
      </c>
      <c r="Z25" s="53">
        <f>+IF(X25&lt;&gt;0,+(Y25/X25)*100,0)</f>
        <v>-27.315097511802882</v>
      </c>
      <c r="AA25" s="54">
        <f>+AA5+AA9+AA15+AA19+AA24</f>
        <v>83656629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19221037</v>
      </c>
      <c r="D28" s="19"/>
      <c r="E28" s="20">
        <v>32159130</v>
      </c>
      <c r="F28" s="21">
        <v>31514000</v>
      </c>
      <c r="G28" s="21">
        <v>1942616</v>
      </c>
      <c r="H28" s="21">
        <v>286706</v>
      </c>
      <c r="I28" s="21"/>
      <c r="J28" s="21">
        <v>2229322</v>
      </c>
      <c r="K28" s="21">
        <v>705337</v>
      </c>
      <c r="L28" s="21">
        <v>2765231</v>
      </c>
      <c r="M28" s="21">
        <v>1120378</v>
      </c>
      <c r="N28" s="21">
        <v>4590946</v>
      </c>
      <c r="O28" s="21"/>
      <c r="P28" s="21">
        <v>2061345</v>
      </c>
      <c r="Q28" s="21">
        <v>7037239</v>
      </c>
      <c r="R28" s="21">
        <v>9098584</v>
      </c>
      <c r="S28" s="21"/>
      <c r="T28" s="21"/>
      <c r="U28" s="21"/>
      <c r="V28" s="21"/>
      <c r="W28" s="21">
        <v>15918852</v>
      </c>
      <c r="X28" s="21">
        <v>16697758</v>
      </c>
      <c r="Y28" s="21">
        <v>-778906</v>
      </c>
      <c r="Z28" s="6">
        <v>-4.66</v>
      </c>
      <c r="AA28" s="19">
        <v>31514000</v>
      </c>
    </row>
    <row r="29" spans="1:27" ht="13.5">
      <c r="A29" s="56" t="s">
        <v>55</v>
      </c>
      <c r="B29" s="3"/>
      <c r="C29" s="19">
        <v>4499768</v>
      </c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>
        <v>286399</v>
      </c>
      <c r="D30" s="22"/>
      <c r="E30" s="23">
        <v>500000</v>
      </c>
      <c r="F30" s="24">
        <v>707700</v>
      </c>
      <c r="G30" s="24"/>
      <c r="H30" s="24">
        <v>62264</v>
      </c>
      <c r="I30" s="24">
        <v>46233</v>
      </c>
      <c r="J30" s="24">
        <v>108497</v>
      </c>
      <c r="K30" s="24">
        <v>87763</v>
      </c>
      <c r="L30" s="24">
        <v>75519</v>
      </c>
      <c r="M30" s="24">
        <v>92040</v>
      </c>
      <c r="N30" s="24">
        <v>255322</v>
      </c>
      <c r="O30" s="24">
        <v>435744</v>
      </c>
      <c r="P30" s="24">
        <v>-157092</v>
      </c>
      <c r="Q30" s="24"/>
      <c r="R30" s="24">
        <v>278652</v>
      </c>
      <c r="S30" s="24"/>
      <c r="T30" s="24"/>
      <c r="U30" s="24"/>
      <c r="V30" s="24"/>
      <c r="W30" s="24">
        <v>642471</v>
      </c>
      <c r="X30" s="24">
        <v>762817</v>
      </c>
      <c r="Y30" s="24">
        <v>-120346</v>
      </c>
      <c r="Z30" s="7">
        <v>-15.78</v>
      </c>
      <c r="AA30" s="29">
        <v>707700</v>
      </c>
    </row>
    <row r="31" spans="1:27" ht="13.5">
      <c r="A31" s="57" t="s">
        <v>57</v>
      </c>
      <c r="B31" s="3"/>
      <c r="C31" s="19">
        <v>28228863</v>
      </c>
      <c r="D31" s="19"/>
      <c r="E31" s="20"/>
      <c r="F31" s="21">
        <v>1522114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608846</v>
      </c>
      <c r="Y31" s="21">
        <v>-608846</v>
      </c>
      <c r="Z31" s="6">
        <v>-100</v>
      </c>
      <c r="AA31" s="28">
        <v>1522114</v>
      </c>
    </row>
    <row r="32" spans="1:27" ht="13.5">
      <c r="A32" s="58" t="s">
        <v>58</v>
      </c>
      <c r="B32" s="3"/>
      <c r="C32" s="25">
        <f aca="true" t="shared" si="5" ref="C32:Y32">SUM(C28:C31)</f>
        <v>52236067</v>
      </c>
      <c r="D32" s="25">
        <f>SUM(D28:D31)</f>
        <v>0</v>
      </c>
      <c r="E32" s="26">
        <f t="shared" si="5"/>
        <v>32659130</v>
      </c>
      <c r="F32" s="27">
        <f t="shared" si="5"/>
        <v>33743814</v>
      </c>
      <c r="G32" s="27">
        <f t="shared" si="5"/>
        <v>1942616</v>
      </c>
      <c r="H32" s="27">
        <f t="shared" si="5"/>
        <v>348970</v>
      </c>
      <c r="I32" s="27">
        <f t="shared" si="5"/>
        <v>46233</v>
      </c>
      <c r="J32" s="27">
        <f t="shared" si="5"/>
        <v>2337819</v>
      </c>
      <c r="K32" s="27">
        <f t="shared" si="5"/>
        <v>793100</v>
      </c>
      <c r="L32" s="27">
        <f t="shared" si="5"/>
        <v>2840750</v>
      </c>
      <c r="M32" s="27">
        <f t="shared" si="5"/>
        <v>1212418</v>
      </c>
      <c r="N32" s="27">
        <f t="shared" si="5"/>
        <v>4846268</v>
      </c>
      <c r="O32" s="27">
        <f t="shared" si="5"/>
        <v>435744</v>
      </c>
      <c r="P32" s="27">
        <f t="shared" si="5"/>
        <v>1904253</v>
      </c>
      <c r="Q32" s="27">
        <f t="shared" si="5"/>
        <v>7037239</v>
      </c>
      <c r="R32" s="27">
        <f t="shared" si="5"/>
        <v>9377236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16561323</v>
      </c>
      <c r="X32" s="27">
        <f t="shared" si="5"/>
        <v>18069421</v>
      </c>
      <c r="Y32" s="27">
        <f t="shared" si="5"/>
        <v>-1508098</v>
      </c>
      <c r="Z32" s="13">
        <f>+IF(X32&lt;&gt;0,+(Y32/X32)*100,0)</f>
        <v>-8.34613350366899</v>
      </c>
      <c r="AA32" s="31">
        <f>SUM(AA28:AA31)</f>
        <v>33743814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5954257</v>
      </c>
      <c r="D34" s="19"/>
      <c r="E34" s="20">
        <v>27087610</v>
      </c>
      <c r="F34" s="21">
        <v>18173311</v>
      </c>
      <c r="G34" s="21"/>
      <c r="H34" s="21">
        <v>91982</v>
      </c>
      <c r="I34" s="21">
        <v>789818</v>
      </c>
      <c r="J34" s="21">
        <v>881800</v>
      </c>
      <c r="K34" s="21">
        <v>1399302</v>
      </c>
      <c r="L34" s="21">
        <v>1037624</v>
      </c>
      <c r="M34" s="21">
        <v>2347614</v>
      </c>
      <c r="N34" s="21">
        <v>4784540</v>
      </c>
      <c r="O34" s="21">
        <v>4189684</v>
      </c>
      <c r="P34" s="21">
        <v>515741</v>
      </c>
      <c r="Q34" s="21">
        <v>468303</v>
      </c>
      <c r="R34" s="21">
        <v>5173728</v>
      </c>
      <c r="S34" s="21"/>
      <c r="T34" s="21"/>
      <c r="U34" s="21"/>
      <c r="V34" s="21"/>
      <c r="W34" s="21">
        <v>10840068</v>
      </c>
      <c r="X34" s="21">
        <v>13182940</v>
      </c>
      <c r="Y34" s="21">
        <v>-2342872</v>
      </c>
      <c r="Z34" s="6">
        <v>-17.77</v>
      </c>
      <c r="AA34" s="28">
        <v>18173311</v>
      </c>
    </row>
    <row r="35" spans="1:27" ht="13.5">
      <c r="A35" s="59" t="s">
        <v>61</v>
      </c>
      <c r="B35" s="3"/>
      <c r="C35" s="19">
        <v>34762190</v>
      </c>
      <c r="D35" s="19"/>
      <c r="E35" s="20">
        <v>35686860</v>
      </c>
      <c r="F35" s="21">
        <v>31739504</v>
      </c>
      <c r="G35" s="21">
        <v>498854</v>
      </c>
      <c r="H35" s="21">
        <v>662617</v>
      </c>
      <c r="I35" s="21">
        <v>919576</v>
      </c>
      <c r="J35" s="21">
        <v>2081047</v>
      </c>
      <c r="K35" s="21">
        <v>2057998</v>
      </c>
      <c r="L35" s="21">
        <v>1198119</v>
      </c>
      <c r="M35" s="21">
        <v>-347104</v>
      </c>
      <c r="N35" s="21">
        <v>2909013</v>
      </c>
      <c r="O35" s="21">
        <v>370921</v>
      </c>
      <c r="P35" s="21">
        <v>622707</v>
      </c>
      <c r="Q35" s="21">
        <v>896575</v>
      </c>
      <c r="R35" s="21">
        <v>1890203</v>
      </c>
      <c r="S35" s="21"/>
      <c r="T35" s="21"/>
      <c r="U35" s="21"/>
      <c r="V35" s="21"/>
      <c r="W35" s="21">
        <v>6880263</v>
      </c>
      <c r="X35" s="21">
        <v>15912391</v>
      </c>
      <c r="Y35" s="21">
        <v>-9032128</v>
      </c>
      <c r="Z35" s="6">
        <v>-56.76</v>
      </c>
      <c r="AA35" s="28">
        <v>31739504</v>
      </c>
    </row>
    <row r="36" spans="1:27" ht="13.5">
      <c r="A36" s="60" t="s">
        <v>62</v>
      </c>
      <c r="B36" s="10"/>
      <c r="C36" s="61">
        <f aca="true" t="shared" si="6" ref="C36:Y36">SUM(C32:C35)</f>
        <v>92952514</v>
      </c>
      <c r="D36" s="61">
        <f>SUM(D32:D35)</f>
        <v>0</v>
      </c>
      <c r="E36" s="62">
        <f t="shared" si="6"/>
        <v>95433600</v>
      </c>
      <c r="F36" s="63">
        <f t="shared" si="6"/>
        <v>83656629</v>
      </c>
      <c r="G36" s="63">
        <f t="shared" si="6"/>
        <v>2441470</v>
      </c>
      <c r="H36" s="63">
        <f t="shared" si="6"/>
        <v>1103569</v>
      </c>
      <c r="I36" s="63">
        <f t="shared" si="6"/>
        <v>1755627</v>
      </c>
      <c r="J36" s="63">
        <f t="shared" si="6"/>
        <v>5300666</v>
      </c>
      <c r="K36" s="63">
        <f t="shared" si="6"/>
        <v>4250400</v>
      </c>
      <c r="L36" s="63">
        <f t="shared" si="6"/>
        <v>5076493</v>
      </c>
      <c r="M36" s="63">
        <f t="shared" si="6"/>
        <v>3212928</v>
      </c>
      <c r="N36" s="63">
        <f t="shared" si="6"/>
        <v>12539821</v>
      </c>
      <c r="O36" s="63">
        <f t="shared" si="6"/>
        <v>4996349</v>
      </c>
      <c r="P36" s="63">
        <f t="shared" si="6"/>
        <v>3042701</v>
      </c>
      <c r="Q36" s="63">
        <f t="shared" si="6"/>
        <v>8402117</v>
      </c>
      <c r="R36" s="63">
        <f t="shared" si="6"/>
        <v>16441167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34281654</v>
      </c>
      <c r="X36" s="63">
        <f t="shared" si="6"/>
        <v>47164752</v>
      </c>
      <c r="Y36" s="63">
        <f t="shared" si="6"/>
        <v>-12883098</v>
      </c>
      <c r="Z36" s="64">
        <f>+IF(X36&lt;&gt;0,+(Y36/X36)*100,0)</f>
        <v>-27.315097511802882</v>
      </c>
      <c r="AA36" s="65">
        <f>SUM(AA32:AA35)</f>
        <v>83656629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4137223</v>
      </c>
      <c r="D5" s="16">
        <f>SUM(D6:D8)</f>
        <v>0</v>
      </c>
      <c r="E5" s="17">
        <f t="shared" si="0"/>
        <v>12610100</v>
      </c>
      <c r="F5" s="18">
        <f t="shared" si="0"/>
        <v>2812609</v>
      </c>
      <c r="G5" s="18">
        <f t="shared" si="0"/>
        <v>0</v>
      </c>
      <c r="H5" s="18">
        <f t="shared" si="0"/>
        <v>0</v>
      </c>
      <c r="I5" s="18">
        <f t="shared" si="0"/>
        <v>4871</v>
      </c>
      <c r="J5" s="18">
        <f t="shared" si="0"/>
        <v>4871</v>
      </c>
      <c r="K5" s="18">
        <f t="shared" si="0"/>
        <v>0</v>
      </c>
      <c r="L5" s="18">
        <f t="shared" si="0"/>
        <v>7200</v>
      </c>
      <c r="M5" s="18">
        <f t="shared" si="0"/>
        <v>18996</v>
      </c>
      <c r="N5" s="18">
        <f t="shared" si="0"/>
        <v>26196</v>
      </c>
      <c r="O5" s="18">
        <f t="shared" si="0"/>
        <v>6691</v>
      </c>
      <c r="P5" s="18">
        <f t="shared" si="0"/>
        <v>78787</v>
      </c>
      <c r="Q5" s="18">
        <f t="shared" si="0"/>
        <v>234713</v>
      </c>
      <c r="R5" s="18">
        <f t="shared" si="0"/>
        <v>320191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351258</v>
      </c>
      <c r="X5" s="18">
        <f t="shared" si="0"/>
        <v>114536</v>
      </c>
      <c r="Y5" s="18">
        <f t="shared" si="0"/>
        <v>236722</v>
      </c>
      <c r="Z5" s="4">
        <f>+IF(X5&lt;&gt;0,+(Y5/X5)*100,0)</f>
        <v>206.67912272124047</v>
      </c>
      <c r="AA5" s="16">
        <f>SUM(AA6:AA8)</f>
        <v>2812609</v>
      </c>
    </row>
    <row r="6" spans="1:27" ht="13.5">
      <c r="A6" s="5" t="s">
        <v>32</v>
      </c>
      <c r="B6" s="3"/>
      <c r="C6" s="19">
        <v>2852</v>
      </c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4134371</v>
      </c>
      <c r="D7" s="22"/>
      <c r="E7" s="23">
        <v>12610100</v>
      </c>
      <c r="F7" s="24">
        <v>2812609</v>
      </c>
      <c r="G7" s="24"/>
      <c r="H7" s="24"/>
      <c r="I7" s="24">
        <v>4871</v>
      </c>
      <c r="J7" s="24">
        <v>4871</v>
      </c>
      <c r="K7" s="24"/>
      <c r="L7" s="24">
        <v>7200</v>
      </c>
      <c r="M7" s="24">
        <v>18996</v>
      </c>
      <c r="N7" s="24">
        <v>26196</v>
      </c>
      <c r="O7" s="24">
        <v>6691</v>
      </c>
      <c r="P7" s="24">
        <v>78787</v>
      </c>
      <c r="Q7" s="24">
        <v>234713</v>
      </c>
      <c r="R7" s="24">
        <v>320191</v>
      </c>
      <c r="S7" s="24"/>
      <c r="T7" s="24"/>
      <c r="U7" s="24"/>
      <c r="V7" s="24"/>
      <c r="W7" s="24">
        <v>351258</v>
      </c>
      <c r="X7" s="24">
        <v>114536</v>
      </c>
      <c r="Y7" s="24">
        <v>236722</v>
      </c>
      <c r="Z7" s="7">
        <v>206.68</v>
      </c>
      <c r="AA7" s="29">
        <v>2812609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5905240</v>
      </c>
      <c r="D9" s="16">
        <f>SUM(D10:D14)</f>
        <v>0</v>
      </c>
      <c r="E9" s="17">
        <f t="shared" si="1"/>
        <v>15897595</v>
      </c>
      <c r="F9" s="18">
        <f t="shared" si="1"/>
        <v>7433552</v>
      </c>
      <c r="G9" s="18">
        <f t="shared" si="1"/>
        <v>0</v>
      </c>
      <c r="H9" s="18">
        <f t="shared" si="1"/>
        <v>0</v>
      </c>
      <c r="I9" s="18">
        <f t="shared" si="1"/>
        <v>22165</v>
      </c>
      <c r="J9" s="18">
        <f t="shared" si="1"/>
        <v>22165</v>
      </c>
      <c r="K9" s="18">
        <f t="shared" si="1"/>
        <v>0</v>
      </c>
      <c r="L9" s="18">
        <f t="shared" si="1"/>
        <v>1161084</v>
      </c>
      <c r="M9" s="18">
        <f t="shared" si="1"/>
        <v>4357716</v>
      </c>
      <c r="N9" s="18">
        <f t="shared" si="1"/>
        <v>5518800</v>
      </c>
      <c r="O9" s="18">
        <f t="shared" si="1"/>
        <v>17704</v>
      </c>
      <c r="P9" s="18">
        <f t="shared" si="1"/>
        <v>169358</v>
      </c>
      <c r="Q9" s="18">
        <f t="shared" si="1"/>
        <v>29712</v>
      </c>
      <c r="R9" s="18">
        <f t="shared" si="1"/>
        <v>216774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5757739</v>
      </c>
      <c r="X9" s="18">
        <f t="shared" si="1"/>
        <v>5642158</v>
      </c>
      <c r="Y9" s="18">
        <f t="shared" si="1"/>
        <v>115581</v>
      </c>
      <c r="Z9" s="4">
        <f>+IF(X9&lt;&gt;0,+(Y9/X9)*100,0)</f>
        <v>2.0485246956926764</v>
      </c>
      <c r="AA9" s="30">
        <f>SUM(AA10:AA14)</f>
        <v>7433552</v>
      </c>
    </row>
    <row r="10" spans="1:27" ht="13.5">
      <c r="A10" s="5" t="s">
        <v>36</v>
      </c>
      <c r="B10" s="3"/>
      <c r="C10" s="19">
        <v>116622</v>
      </c>
      <c r="D10" s="19"/>
      <c r="E10" s="20">
        <v>3539700</v>
      </c>
      <c r="F10" s="21">
        <v>58609</v>
      </c>
      <c r="G10" s="21"/>
      <c r="H10" s="21"/>
      <c r="I10" s="21">
        <v>5782</v>
      </c>
      <c r="J10" s="21">
        <v>5782</v>
      </c>
      <c r="K10" s="21"/>
      <c r="L10" s="21">
        <v>1574</v>
      </c>
      <c r="M10" s="21">
        <v>6085</v>
      </c>
      <c r="N10" s="21">
        <v>7659</v>
      </c>
      <c r="O10" s="21"/>
      <c r="P10" s="21">
        <v>13550</v>
      </c>
      <c r="Q10" s="21">
        <v>15616</v>
      </c>
      <c r="R10" s="21">
        <v>29166</v>
      </c>
      <c r="S10" s="21"/>
      <c r="T10" s="21"/>
      <c r="U10" s="21"/>
      <c r="V10" s="21"/>
      <c r="W10" s="21">
        <v>42607</v>
      </c>
      <c r="X10" s="21">
        <v>42609</v>
      </c>
      <c r="Y10" s="21">
        <v>-2</v>
      </c>
      <c r="Z10" s="6"/>
      <c r="AA10" s="28">
        <v>58609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>
        <v>5763407</v>
      </c>
      <c r="D12" s="19"/>
      <c r="E12" s="20">
        <v>12104500</v>
      </c>
      <c r="F12" s="21">
        <v>7141145</v>
      </c>
      <c r="G12" s="21"/>
      <c r="H12" s="21"/>
      <c r="I12" s="21"/>
      <c r="J12" s="21"/>
      <c r="K12" s="21"/>
      <c r="L12" s="21">
        <v>1159510</v>
      </c>
      <c r="M12" s="21">
        <v>4351631</v>
      </c>
      <c r="N12" s="21">
        <v>5511141</v>
      </c>
      <c r="O12" s="21">
        <v>12604</v>
      </c>
      <c r="P12" s="21">
        <v>130544</v>
      </c>
      <c r="Q12" s="21"/>
      <c r="R12" s="21">
        <v>143148</v>
      </c>
      <c r="S12" s="21"/>
      <c r="T12" s="21"/>
      <c r="U12" s="21"/>
      <c r="V12" s="21"/>
      <c r="W12" s="21">
        <v>5654289</v>
      </c>
      <c r="X12" s="21">
        <v>5565751</v>
      </c>
      <c r="Y12" s="21">
        <v>88538</v>
      </c>
      <c r="Z12" s="6">
        <v>1.59</v>
      </c>
      <c r="AA12" s="28">
        <v>7141145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25211</v>
      </c>
      <c r="D14" s="22"/>
      <c r="E14" s="23">
        <v>253395</v>
      </c>
      <c r="F14" s="24">
        <v>233798</v>
      </c>
      <c r="G14" s="24"/>
      <c r="H14" s="24"/>
      <c r="I14" s="24">
        <v>16383</v>
      </c>
      <c r="J14" s="24">
        <v>16383</v>
      </c>
      <c r="K14" s="24"/>
      <c r="L14" s="24"/>
      <c r="M14" s="24"/>
      <c r="N14" s="24"/>
      <c r="O14" s="24">
        <v>5100</v>
      </c>
      <c r="P14" s="24">
        <v>25264</v>
      </c>
      <c r="Q14" s="24">
        <v>14096</v>
      </c>
      <c r="R14" s="24">
        <v>44460</v>
      </c>
      <c r="S14" s="24"/>
      <c r="T14" s="24"/>
      <c r="U14" s="24"/>
      <c r="V14" s="24"/>
      <c r="W14" s="24">
        <v>60843</v>
      </c>
      <c r="X14" s="24">
        <v>33798</v>
      </c>
      <c r="Y14" s="24">
        <v>27045</v>
      </c>
      <c r="Z14" s="7">
        <v>80.02</v>
      </c>
      <c r="AA14" s="29">
        <v>233798</v>
      </c>
    </row>
    <row r="15" spans="1:27" ht="13.5">
      <c r="A15" s="2" t="s">
        <v>41</v>
      </c>
      <c r="B15" s="8"/>
      <c r="C15" s="16">
        <f aca="true" t="shared" si="2" ref="C15:Y15">SUM(C16:C18)</f>
        <v>4205744</v>
      </c>
      <c r="D15" s="16">
        <f>SUM(D16:D18)</f>
        <v>0</v>
      </c>
      <c r="E15" s="17">
        <f t="shared" si="2"/>
        <v>14142500</v>
      </c>
      <c r="F15" s="18">
        <f t="shared" si="2"/>
        <v>702667</v>
      </c>
      <c r="G15" s="18">
        <f t="shared" si="2"/>
        <v>0</v>
      </c>
      <c r="H15" s="18">
        <f t="shared" si="2"/>
        <v>555</v>
      </c>
      <c r="I15" s="18">
        <f t="shared" si="2"/>
        <v>4416</v>
      </c>
      <c r="J15" s="18">
        <f t="shared" si="2"/>
        <v>4971</v>
      </c>
      <c r="K15" s="18">
        <f t="shared" si="2"/>
        <v>28319</v>
      </c>
      <c r="L15" s="18">
        <f t="shared" si="2"/>
        <v>2792</v>
      </c>
      <c r="M15" s="18">
        <f t="shared" si="2"/>
        <v>1552</v>
      </c>
      <c r="N15" s="18">
        <f t="shared" si="2"/>
        <v>32663</v>
      </c>
      <c r="O15" s="18">
        <f t="shared" si="2"/>
        <v>0</v>
      </c>
      <c r="P15" s="18">
        <f t="shared" si="2"/>
        <v>23777</v>
      </c>
      <c r="Q15" s="18">
        <f t="shared" si="2"/>
        <v>311033</v>
      </c>
      <c r="R15" s="18">
        <f t="shared" si="2"/>
        <v>334810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372444</v>
      </c>
      <c r="X15" s="18">
        <f t="shared" si="2"/>
        <v>101594</v>
      </c>
      <c r="Y15" s="18">
        <f t="shared" si="2"/>
        <v>270850</v>
      </c>
      <c r="Z15" s="4">
        <f>+IF(X15&lt;&gt;0,+(Y15/X15)*100,0)</f>
        <v>266.6003897867984</v>
      </c>
      <c r="AA15" s="30">
        <f>SUM(AA16:AA18)</f>
        <v>702667</v>
      </c>
    </row>
    <row r="16" spans="1:27" ht="13.5">
      <c r="A16" s="5" t="s">
        <v>42</v>
      </c>
      <c r="B16" s="3"/>
      <c r="C16" s="19">
        <v>2553951</v>
      </c>
      <c r="D16" s="19"/>
      <c r="E16" s="20">
        <v>8761000</v>
      </c>
      <c r="F16" s="21">
        <v>506924</v>
      </c>
      <c r="G16" s="21"/>
      <c r="H16" s="21"/>
      <c r="I16" s="21"/>
      <c r="J16" s="21"/>
      <c r="K16" s="21"/>
      <c r="L16" s="21"/>
      <c r="M16" s="21"/>
      <c r="N16" s="21"/>
      <c r="O16" s="21"/>
      <c r="P16" s="21">
        <v>5182</v>
      </c>
      <c r="Q16" s="21">
        <v>237972</v>
      </c>
      <c r="R16" s="21">
        <v>243154</v>
      </c>
      <c r="S16" s="21"/>
      <c r="T16" s="21"/>
      <c r="U16" s="21"/>
      <c r="V16" s="21"/>
      <c r="W16" s="21">
        <v>243154</v>
      </c>
      <c r="X16" s="21">
        <v>39724</v>
      </c>
      <c r="Y16" s="21">
        <v>203430</v>
      </c>
      <c r="Z16" s="6">
        <v>512.11</v>
      </c>
      <c r="AA16" s="28">
        <v>506924</v>
      </c>
    </row>
    <row r="17" spans="1:27" ht="13.5">
      <c r="A17" s="5" t="s">
        <v>43</v>
      </c>
      <c r="B17" s="3"/>
      <c r="C17" s="19">
        <v>1651793</v>
      </c>
      <c r="D17" s="19"/>
      <c r="E17" s="20">
        <v>5381500</v>
      </c>
      <c r="F17" s="21">
        <v>195743</v>
      </c>
      <c r="G17" s="21"/>
      <c r="H17" s="21">
        <v>555</v>
      </c>
      <c r="I17" s="21">
        <v>4416</v>
      </c>
      <c r="J17" s="21">
        <v>4971</v>
      </c>
      <c r="K17" s="21">
        <v>28319</v>
      </c>
      <c r="L17" s="21">
        <v>2792</v>
      </c>
      <c r="M17" s="21">
        <v>1552</v>
      </c>
      <c r="N17" s="21">
        <v>32663</v>
      </c>
      <c r="O17" s="21"/>
      <c r="P17" s="21">
        <v>18595</v>
      </c>
      <c r="Q17" s="21">
        <v>73061</v>
      </c>
      <c r="R17" s="21">
        <v>91656</v>
      </c>
      <c r="S17" s="21"/>
      <c r="T17" s="21"/>
      <c r="U17" s="21"/>
      <c r="V17" s="21"/>
      <c r="W17" s="21">
        <v>129290</v>
      </c>
      <c r="X17" s="21">
        <v>61870</v>
      </c>
      <c r="Y17" s="21">
        <v>67420</v>
      </c>
      <c r="Z17" s="6">
        <v>108.97</v>
      </c>
      <c r="AA17" s="28">
        <v>195743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14248207</v>
      </c>
      <c r="D25" s="50">
        <f>+D5+D9+D15+D19+D24</f>
        <v>0</v>
      </c>
      <c r="E25" s="51">
        <f t="shared" si="4"/>
        <v>42650195</v>
      </c>
      <c r="F25" s="52">
        <f t="shared" si="4"/>
        <v>10948828</v>
      </c>
      <c r="G25" s="52">
        <f t="shared" si="4"/>
        <v>0</v>
      </c>
      <c r="H25" s="52">
        <f t="shared" si="4"/>
        <v>555</v>
      </c>
      <c r="I25" s="52">
        <f t="shared" si="4"/>
        <v>31452</v>
      </c>
      <c r="J25" s="52">
        <f t="shared" si="4"/>
        <v>32007</v>
      </c>
      <c r="K25" s="52">
        <f t="shared" si="4"/>
        <v>28319</v>
      </c>
      <c r="L25" s="52">
        <f t="shared" si="4"/>
        <v>1171076</v>
      </c>
      <c r="M25" s="52">
        <f t="shared" si="4"/>
        <v>4378264</v>
      </c>
      <c r="N25" s="52">
        <f t="shared" si="4"/>
        <v>5577659</v>
      </c>
      <c r="O25" s="52">
        <f t="shared" si="4"/>
        <v>24395</v>
      </c>
      <c r="P25" s="52">
        <f t="shared" si="4"/>
        <v>271922</v>
      </c>
      <c r="Q25" s="52">
        <f t="shared" si="4"/>
        <v>575458</v>
      </c>
      <c r="R25" s="52">
        <f t="shared" si="4"/>
        <v>871775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6481441</v>
      </c>
      <c r="X25" s="52">
        <f t="shared" si="4"/>
        <v>5858288</v>
      </c>
      <c r="Y25" s="52">
        <f t="shared" si="4"/>
        <v>623153</v>
      </c>
      <c r="Z25" s="53">
        <f>+IF(X25&lt;&gt;0,+(Y25/X25)*100,0)</f>
        <v>10.637117874710155</v>
      </c>
      <c r="AA25" s="54">
        <f>+AA5+AA9+AA15+AA19+AA24</f>
        <v>10948828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>
        <v>6427500</v>
      </c>
      <c r="F29" s="21">
        <v>1241743</v>
      </c>
      <c r="G29" s="21"/>
      <c r="H29" s="21">
        <v>555</v>
      </c>
      <c r="I29" s="21">
        <v>4416</v>
      </c>
      <c r="J29" s="21">
        <v>4971</v>
      </c>
      <c r="K29" s="21">
        <v>28319</v>
      </c>
      <c r="L29" s="21">
        <v>2792</v>
      </c>
      <c r="M29" s="21">
        <v>-34530</v>
      </c>
      <c r="N29" s="21">
        <v>-3419</v>
      </c>
      <c r="O29" s="21">
        <v>-1553</v>
      </c>
      <c r="P29" s="21">
        <v>18595</v>
      </c>
      <c r="Q29" s="21">
        <v>54466</v>
      </c>
      <c r="R29" s="21">
        <v>71508</v>
      </c>
      <c r="S29" s="21"/>
      <c r="T29" s="21"/>
      <c r="U29" s="21"/>
      <c r="V29" s="21"/>
      <c r="W29" s="21">
        <v>73060</v>
      </c>
      <c r="X29" s="21">
        <v>61870</v>
      </c>
      <c r="Y29" s="21">
        <v>11190</v>
      </c>
      <c r="Z29" s="6">
        <v>18.09</v>
      </c>
      <c r="AA29" s="28">
        <v>1241743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6427500</v>
      </c>
      <c r="F32" s="27">
        <f t="shared" si="5"/>
        <v>1241743</v>
      </c>
      <c r="G32" s="27">
        <f t="shared" si="5"/>
        <v>0</v>
      </c>
      <c r="H32" s="27">
        <f t="shared" si="5"/>
        <v>555</v>
      </c>
      <c r="I32" s="27">
        <f t="shared" si="5"/>
        <v>4416</v>
      </c>
      <c r="J32" s="27">
        <f t="shared" si="5"/>
        <v>4971</v>
      </c>
      <c r="K32" s="27">
        <f t="shared" si="5"/>
        <v>28319</v>
      </c>
      <c r="L32" s="27">
        <f t="shared" si="5"/>
        <v>2792</v>
      </c>
      <c r="M32" s="27">
        <f t="shared" si="5"/>
        <v>-34530</v>
      </c>
      <c r="N32" s="27">
        <f t="shared" si="5"/>
        <v>-3419</v>
      </c>
      <c r="O32" s="27">
        <f t="shared" si="5"/>
        <v>-1553</v>
      </c>
      <c r="P32" s="27">
        <f t="shared" si="5"/>
        <v>18595</v>
      </c>
      <c r="Q32" s="27">
        <f t="shared" si="5"/>
        <v>54466</v>
      </c>
      <c r="R32" s="27">
        <f t="shared" si="5"/>
        <v>71508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73060</v>
      </c>
      <c r="X32" s="27">
        <f t="shared" si="5"/>
        <v>61870</v>
      </c>
      <c r="Y32" s="27">
        <f t="shared" si="5"/>
        <v>11190</v>
      </c>
      <c r="Z32" s="13">
        <f>+IF(X32&lt;&gt;0,+(Y32/X32)*100,0)</f>
        <v>18.086310004848876</v>
      </c>
      <c r="AA32" s="31">
        <f>SUM(AA28:AA31)</f>
        <v>1241743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14248207</v>
      </c>
      <c r="D35" s="19"/>
      <c r="E35" s="20">
        <v>36222695</v>
      </c>
      <c r="F35" s="21">
        <v>9707085</v>
      </c>
      <c r="G35" s="21"/>
      <c r="H35" s="21"/>
      <c r="I35" s="21">
        <v>27036</v>
      </c>
      <c r="J35" s="21">
        <v>27036</v>
      </c>
      <c r="K35" s="21"/>
      <c r="L35" s="21">
        <v>1168284</v>
      </c>
      <c r="M35" s="21">
        <v>4412794</v>
      </c>
      <c r="N35" s="21">
        <v>5581078</v>
      </c>
      <c r="O35" s="21">
        <v>25948</v>
      </c>
      <c r="P35" s="21">
        <v>253327</v>
      </c>
      <c r="Q35" s="21">
        <v>520992</v>
      </c>
      <c r="R35" s="21">
        <v>800267</v>
      </c>
      <c r="S35" s="21"/>
      <c r="T35" s="21"/>
      <c r="U35" s="21"/>
      <c r="V35" s="21"/>
      <c r="W35" s="21">
        <v>6408381</v>
      </c>
      <c r="X35" s="21">
        <v>5796418</v>
      </c>
      <c r="Y35" s="21">
        <v>611963</v>
      </c>
      <c r="Z35" s="6">
        <v>10.56</v>
      </c>
      <c r="AA35" s="28">
        <v>9707085</v>
      </c>
    </row>
    <row r="36" spans="1:27" ht="13.5">
      <c r="A36" s="60" t="s">
        <v>62</v>
      </c>
      <c r="B36" s="10"/>
      <c r="C36" s="61">
        <f aca="true" t="shared" si="6" ref="C36:Y36">SUM(C32:C35)</f>
        <v>14248207</v>
      </c>
      <c r="D36" s="61">
        <f>SUM(D32:D35)</f>
        <v>0</v>
      </c>
      <c r="E36" s="62">
        <f t="shared" si="6"/>
        <v>42650195</v>
      </c>
      <c r="F36" s="63">
        <f t="shared" si="6"/>
        <v>10948828</v>
      </c>
      <c r="G36" s="63">
        <f t="shared" si="6"/>
        <v>0</v>
      </c>
      <c r="H36" s="63">
        <f t="shared" si="6"/>
        <v>555</v>
      </c>
      <c r="I36" s="63">
        <f t="shared" si="6"/>
        <v>31452</v>
      </c>
      <c r="J36" s="63">
        <f t="shared" si="6"/>
        <v>32007</v>
      </c>
      <c r="K36" s="63">
        <f t="shared" si="6"/>
        <v>28319</v>
      </c>
      <c r="L36" s="63">
        <f t="shared" si="6"/>
        <v>1171076</v>
      </c>
      <c r="M36" s="63">
        <f t="shared" si="6"/>
        <v>4378264</v>
      </c>
      <c r="N36" s="63">
        <f t="shared" si="6"/>
        <v>5577659</v>
      </c>
      <c r="O36" s="63">
        <f t="shared" si="6"/>
        <v>24395</v>
      </c>
      <c r="P36" s="63">
        <f t="shared" si="6"/>
        <v>271922</v>
      </c>
      <c r="Q36" s="63">
        <f t="shared" si="6"/>
        <v>575458</v>
      </c>
      <c r="R36" s="63">
        <f t="shared" si="6"/>
        <v>871775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6481441</v>
      </c>
      <c r="X36" s="63">
        <f t="shared" si="6"/>
        <v>5858288</v>
      </c>
      <c r="Y36" s="63">
        <f t="shared" si="6"/>
        <v>623153</v>
      </c>
      <c r="Z36" s="64">
        <f>+IF(X36&lt;&gt;0,+(Y36/X36)*100,0)</f>
        <v>10.637117874710155</v>
      </c>
      <c r="AA36" s="65">
        <f>SUM(AA32:AA35)</f>
        <v>10948828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26220957</v>
      </c>
      <c r="D5" s="16">
        <f>SUM(D6:D8)</f>
        <v>0</v>
      </c>
      <c r="E5" s="17">
        <f t="shared" si="0"/>
        <v>98178953</v>
      </c>
      <c r="F5" s="18">
        <f t="shared" si="0"/>
        <v>99029652</v>
      </c>
      <c r="G5" s="18">
        <f t="shared" si="0"/>
        <v>0</v>
      </c>
      <c r="H5" s="18">
        <f t="shared" si="0"/>
        <v>77300</v>
      </c>
      <c r="I5" s="18">
        <f t="shared" si="0"/>
        <v>0</v>
      </c>
      <c r="J5" s="18">
        <f t="shared" si="0"/>
        <v>77300</v>
      </c>
      <c r="K5" s="18">
        <f t="shared" si="0"/>
        <v>0</v>
      </c>
      <c r="L5" s="18">
        <f t="shared" si="0"/>
        <v>43749</v>
      </c>
      <c r="M5" s="18">
        <f t="shared" si="0"/>
        <v>30805</v>
      </c>
      <c r="N5" s="18">
        <f t="shared" si="0"/>
        <v>74554</v>
      </c>
      <c r="O5" s="18">
        <f t="shared" si="0"/>
        <v>47220</v>
      </c>
      <c r="P5" s="18">
        <f t="shared" si="0"/>
        <v>1310739</v>
      </c>
      <c r="Q5" s="18">
        <f t="shared" si="0"/>
        <v>377850</v>
      </c>
      <c r="R5" s="18">
        <f t="shared" si="0"/>
        <v>1735809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1887663</v>
      </c>
      <c r="X5" s="18">
        <f t="shared" si="0"/>
        <v>95797480</v>
      </c>
      <c r="Y5" s="18">
        <f t="shared" si="0"/>
        <v>-93909817</v>
      </c>
      <c r="Z5" s="4">
        <f>+IF(X5&lt;&gt;0,+(Y5/X5)*100,0)</f>
        <v>-98.02952749905322</v>
      </c>
      <c r="AA5" s="16">
        <f>SUM(AA6:AA8)</f>
        <v>99029652</v>
      </c>
    </row>
    <row r="6" spans="1:27" ht="13.5">
      <c r="A6" s="5" t="s">
        <v>32</v>
      </c>
      <c r="B6" s="3"/>
      <c r="C6" s="19"/>
      <c r="D6" s="19"/>
      <c r="E6" s="20">
        <v>3500</v>
      </c>
      <c r="F6" s="21">
        <v>3500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>
        <v>3500</v>
      </c>
    </row>
    <row r="7" spans="1:27" ht="13.5">
      <c r="A7" s="5" t="s">
        <v>33</v>
      </c>
      <c r="B7" s="3"/>
      <c r="C7" s="22">
        <v>26216705</v>
      </c>
      <c r="D7" s="22"/>
      <c r="E7" s="23">
        <v>98175453</v>
      </c>
      <c r="F7" s="24">
        <v>99026152</v>
      </c>
      <c r="G7" s="24"/>
      <c r="H7" s="24">
        <v>77300</v>
      </c>
      <c r="I7" s="24"/>
      <c r="J7" s="24">
        <v>77300</v>
      </c>
      <c r="K7" s="24"/>
      <c r="L7" s="24">
        <v>43749</v>
      </c>
      <c r="M7" s="24">
        <v>30805</v>
      </c>
      <c r="N7" s="24">
        <v>74554</v>
      </c>
      <c r="O7" s="24">
        <v>47220</v>
      </c>
      <c r="P7" s="24">
        <v>1310739</v>
      </c>
      <c r="Q7" s="24">
        <v>377850</v>
      </c>
      <c r="R7" s="24">
        <v>1735809</v>
      </c>
      <c r="S7" s="24"/>
      <c r="T7" s="24"/>
      <c r="U7" s="24"/>
      <c r="V7" s="24"/>
      <c r="W7" s="24">
        <v>1887663</v>
      </c>
      <c r="X7" s="24">
        <v>95797480</v>
      </c>
      <c r="Y7" s="24">
        <v>-93909817</v>
      </c>
      <c r="Z7" s="7">
        <v>-98.03</v>
      </c>
      <c r="AA7" s="29">
        <v>99026152</v>
      </c>
    </row>
    <row r="8" spans="1:27" ht="13.5">
      <c r="A8" s="5" t="s">
        <v>34</v>
      </c>
      <c r="B8" s="3"/>
      <c r="C8" s="19">
        <v>4252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12171778</v>
      </c>
      <c r="D9" s="16">
        <f>SUM(D10:D14)</f>
        <v>0</v>
      </c>
      <c r="E9" s="17">
        <f t="shared" si="1"/>
        <v>45369408</v>
      </c>
      <c r="F9" s="18">
        <f t="shared" si="1"/>
        <v>48331241</v>
      </c>
      <c r="G9" s="18">
        <f t="shared" si="1"/>
        <v>0</v>
      </c>
      <c r="H9" s="18">
        <f t="shared" si="1"/>
        <v>1636791</v>
      </c>
      <c r="I9" s="18">
        <f t="shared" si="1"/>
        <v>1394862</v>
      </c>
      <c r="J9" s="18">
        <f t="shared" si="1"/>
        <v>3031653</v>
      </c>
      <c r="K9" s="18">
        <f t="shared" si="1"/>
        <v>1598119</v>
      </c>
      <c r="L9" s="18">
        <f t="shared" si="1"/>
        <v>-428891</v>
      </c>
      <c r="M9" s="18">
        <f t="shared" si="1"/>
        <v>2551423</v>
      </c>
      <c r="N9" s="18">
        <f t="shared" si="1"/>
        <v>3720651</v>
      </c>
      <c r="O9" s="18">
        <f t="shared" si="1"/>
        <v>621613</v>
      </c>
      <c r="P9" s="18">
        <f t="shared" si="1"/>
        <v>133829</v>
      </c>
      <c r="Q9" s="18">
        <f t="shared" si="1"/>
        <v>1699884</v>
      </c>
      <c r="R9" s="18">
        <f t="shared" si="1"/>
        <v>2455326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9207630</v>
      </c>
      <c r="X9" s="18">
        <f t="shared" si="1"/>
        <v>24891612</v>
      </c>
      <c r="Y9" s="18">
        <f t="shared" si="1"/>
        <v>-15683982</v>
      </c>
      <c r="Z9" s="4">
        <f>+IF(X9&lt;&gt;0,+(Y9/X9)*100,0)</f>
        <v>-63.009105235932495</v>
      </c>
      <c r="AA9" s="30">
        <f>SUM(AA10:AA14)</f>
        <v>48331241</v>
      </c>
    </row>
    <row r="10" spans="1:27" ht="13.5">
      <c r="A10" s="5" t="s">
        <v>36</v>
      </c>
      <c r="B10" s="3"/>
      <c r="C10" s="19">
        <v>233622</v>
      </c>
      <c r="D10" s="19"/>
      <c r="E10" s="20">
        <v>150000</v>
      </c>
      <c r="F10" s="21">
        <v>150000</v>
      </c>
      <c r="G10" s="21"/>
      <c r="H10" s="21"/>
      <c r="I10" s="21"/>
      <c r="J10" s="21"/>
      <c r="K10" s="21"/>
      <c r="L10" s="21"/>
      <c r="M10" s="21"/>
      <c r="N10" s="21"/>
      <c r="O10" s="21">
        <v>25350</v>
      </c>
      <c r="P10" s="21"/>
      <c r="Q10" s="21"/>
      <c r="R10" s="21">
        <v>25350</v>
      </c>
      <c r="S10" s="21"/>
      <c r="T10" s="21"/>
      <c r="U10" s="21"/>
      <c r="V10" s="21"/>
      <c r="W10" s="21">
        <v>25350</v>
      </c>
      <c r="X10" s="21">
        <v>150000</v>
      </c>
      <c r="Y10" s="21">
        <v>-124650</v>
      </c>
      <c r="Z10" s="6">
        <v>-83.1</v>
      </c>
      <c r="AA10" s="28">
        <v>150000</v>
      </c>
    </row>
    <row r="11" spans="1:27" ht="13.5">
      <c r="A11" s="5" t="s">
        <v>37</v>
      </c>
      <c r="B11" s="3"/>
      <c r="C11" s="19">
        <v>825703</v>
      </c>
      <c r="D11" s="19"/>
      <c r="E11" s="20">
        <v>820000</v>
      </c>
      <c r="F11" s="21">
        <v>820000</v>
      </c>
      <c r="G11" s="21"/>
      <c r="H11" s="21">
        <v>114420</v>
      </c>
      <c r="I11" s="21"/>
      <c r="J11" s="21">
        <v>114420</v>
      </c>
      <c r="K11" s="21"/>
      <c r="L11" s="21"/>
      <c r="M11" s="21">
        <v>252750</v>
      </c>
      <c r="N11" s="21">
        <v>252750</v>
      </c>
      <c r="O11" s="21"/>
      <c r="P11" s="21"/>
      <c r="Q11" s="21">
        <v>14800</v>
      </c>
      <c r="R11" s="21">
        <v>14800</v>
      </c>
      <c r="S11" s="21"/>
      <c r="T11" s="21"/>
      <c r="U11" s="21"/>
      <c r="V11" s="21"/>
      <c r="W11" s="21">
        <v>381970</v>
      </c>
      <c r="X11" s="21">
        <v>470000</v>
      </c>
      <c r="Y11" s="21">
        <v>-88030</v>
      </c>
      <c r="Z11" s="6">
        <v>-18.73</v>
      </c>
      <c r="AA11" s="28">
        <v>820000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11112453</v>
      </c>
      <c r="D13" s="19"/>
      <c r="E13" s="20">
        <v>44399408</v>
      </c>
      <c r="F13" s="21">
        <v>47361241</v>
      </c>
      <c r="G13" s="21"/>
      <c r="H13" s="21">
        <v>1522371</v>
      </c>
      <c r="I13" s="21">
        <v>1394862</v>
      </c>
      <c r="J13" s="21">
        <v>2917233</v>
      </c>
      <c r="K13" s="21">
        <v>1598119</v>
      </c>
      <c r="L13" s="21">
        <v>-428891</v>
      </c>
      <c r="M13" s="21">
        <v>2298673</v>
      </c>
      <c r="N13" s="21">
        <v>3467901</v>
      </c>
      <c r="O13" s="21">
        <v>596263</v>
      </c>
      <c r="P13" s="21">
        <v>133829</v>
      </c>
      <c r="Q13" s="21">
        <v>1685084</v>
      </c>
      <c r="R13" s="21">
        <v>2415176</v>
      </c>
      <c r="S13" s="21"/>
      <c r="T13" s="21"/>
      <c r="U13" s="21"/>
      <c r="V13" s="21"/>
      <c r="W13" s="21">
        <v>8800310</v>
      </c>
      <c r="X13" s="21">
        <v>24271612</v>
      </c>
      <c r="Y13" s="21">
        <v>-15471302</v>
      </c>
      <c r="Z13" s="6">
        <v>-63.74</v>
      </c>
      <c r="AA13" s="28">
        <v>47361241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1949569</v>
      </c>
      <c r="D15" s="16">
        <f>SUM(D16:D18)</f>
        <v>0</v>
      </c>
      <c r="E15" s="17">
        <f t="shared" si="2"/>
        <v>16718014</v>
      </c>
      <c r="F15" s="18">
        <f t="shared" si="2"/>
        <v>8931415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66578</v>
      </c>
      <c r="M15" s="18">
        <f t="shared" si="2"/>
        <v>54560</v>
      </c>
      <c r="N15" s="18">
        <f t="shared" si="2"/>
        <v>121138</v>
      </c>
      <c r="O15" s="18">
        <f t="shared" si="2"/>
        <v>0</v>
      </c>
      <c r="P15" s="18">
        <f t="shared" si="2"/>
        <v>2321</v>
      </c>
      <c r="Q15" s="18">
        <f t="shared" si="2"/>
        <v>208406</v>
      </c>
      <c r="R15" s="18">
        <f t="shared" si="2"/>
        <v>210727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331865</v>
      </c>
      <c r="X15" s="18">
        <f t="shared" si="2"/>
        <v>10640932</v>
      </c>
      <c r="Y15" s="18">
        <f t="shared" si="2"/>
        <v>-10309067</v>
      </c>
      <c r="Z15" s="4">
        <f>+IF(X15&lt;&gt;0,+(Y15/X15)*100,0)</f>
        <v>-96.88124122962162</v>
      </c>
      <c r="AA15" s="30">
        <f>SUM(AA16:AA18)</f>
        <v>8931415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1949569</v>
      </c>
      <c r="D17" s="19"/>
      <c r="E17" s="20">
        <v>16718014</v>
      </c>
      <c r="F17" s="21">
        <v>8931415</v>
      </c>
      <c r="G17" s="21"/>
      <c r="H17" s="21"/>
      <c r="I17" s="21"/>
      <c r="J17" s="21"/>
      <c r="K17" s="21"/>
      <c r="L17" s="21">
        <v>66578</v>
      </c>
      <c r="M17" s="21">
        <v>54560</v>
      </c>
      <c r="N17" s="21">
        <v>121138</v>
      </c>
      <c r="O17" s="21"/>
      <c r="P17" s="21">
        <v>2321</v>
      </c>
      <c r="Q17" s="21">
        <v>208406</v>
      </c>
      <c r="R17" s="21">
        <v>210727</v>
      </c>
      <c r="S17" s="21"/>
      <c r="T17" s="21"/>
      <c r="U17" s="21"/>
      <c r="V17" s="21"/>
      <c r="W17" s="21">
        <v>331865</v>
      </c>
      <c r="X17" s="21">
        <v>10640932</v>
      </c>
      <c r="Y17" s="21">
        <v>-10309067</v>
      </c>
      <c r="Z17" s="6">
        <v>-96.88</v>
      </c>
      <c r="AA17" s="28">
        <v>8931415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64450367</v>
      </c>
      <c r="D19" s="16">
        <f>SUM(D20:D23)</f>
        <v>0</v>
      </c>
      <c r="E19" s="17">
        <f t="shared" si="3"/>
        <v>139741165</v>
      </c>
      <c r="F19" s="18">
        <f t="shared" si="3"/>
        <v>133237408</v>
      </c>
      <c r="G19" s="18">
        <f t="shared" si="3"/>
        <v>0</v>
      </c>
      <c r="H19" s="18">
        <f t="shared" si="3"/>
        <v>2223525</v>
      </c>
      <c r="I19" s="18">
        <f t="shared" si="3"/>
        <v>2256387</v>
      </c>
      <c r="J19" s="18">
        <f t="shared" si="3"/>
        <v>4479912</v>
      </c>
      <c r="K19" s="18">
        <f t="shared" si="3"/>
        <v>4064042</v>
      </c>
      <c r="L19" s="18">
        <f t="shared" si="3"/>
        <v>3291641</v>
      </c>
      <c r="M19" s="18">
        <f t="shared" si="3"/>
        <v>6162739</v>
      </c>
      <c r="N19" s="18">
        <f t="shared" si="3"/>
        <v>13518422</v>
      </c>
      <c r="O19" s="18">
        <f t="shared" si="3"/>
        <v>249841</v>
      </c>
      <c r="P19" s="18">
        <f t="shared" si="3"/>
        <v>779832</v>
      </c>
      <c r="Q19" s="18">
        <f t="shared" si="3"/>
        <v>4495570</v>
      </c>
      <c r="R19" s="18">
        <f t="shared" si="3"/>
        <v>5525243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23523577</v>
      </c>
      <c r="X19" s="18">
        <f t="shared" si="3"/>
        <v>120535932</v>
      </c>
      <c r="Y19" s="18">
        <f t="shared" si="3"/>
        <v>-97012355</v>
      </c>
      <c r="Z19" s="4">
        <f>+IF(X19&lt;&gt;0,+(Y19/X19)*100,0)</f>
        <v>-80.4841787758359</v>
      </c>
      <c r="AA19" s="30">
        <f>SUM(AA20:AA23)</f>
        <v>133237408</v>
      </c>
    </row>
    <row r="20" spans="1:27" ht="13.5">
      <c r="A20" s="5" t="s">
        <v>46</v>
      </c>
      <c r="B20" s="3"/>
      <c r="C20" s="19">
        <v>23427818</v>
      </c>
      <c r="D20" s="19"/>
      <c r="E20" s="20">
        <v>36476184</v>
      </c>
      <c r="F20" s="21">
        <v>39003373</v>
      </c>
      <c r="G20" s="21"/>
      <c r="H20" s="21"/>
      <c r="I20" s="21">
        <v>463895</v>
      </c>
      <c r="J20" s="21">
        <v>463895</v>
      </c>
      <c r="K20" s="21">
        <v>914931</v>
      </c>
      <c r="L20" s="21">
        <v>189273</v>
      </c>
      <c r="M20" s="21">
        <v>447000</v>
      </c>
      <c r="N20" s="21">
        <v>1551204</v>
      </c>
      <c r="O20" s="21"/>
      <c r="P20" s="21">
        <v>31319</v>
      </c>
      <c r="Q20" s="21">
        <v>1269696</v>
      </c>
      <c r="R20" s="21">
        <v>1301015</v>
      </c>
      <c r="S20" s="21"/>
      <c r="T20" s="21"/>
      <c r="U20" s="21"/>
      <c r="V20" s="21"/>
      <c r="W20" s="21">
        <v>3316114</v>
      </c>
      <c r="X20" s="21">
        <v>35350914</v>
      </c>
      <c r="Y20" s="21">
        <v>-32034800</v>
      </c>
      <c r="Z20" s="6">
        <v>-90.62</v>
      </c>
      <c r="AA20" s="28">
        <v>39003373</v>
      </c>
    </row>
    <row r="21" spans="1:27" ht="13.5">
      <c r="A21" s="5" t="s">
        <v>47</v>
      </c>
      <c r="B21" s="3"/>
      <c r="C21" s="19">
        <v>16897814</v>
      </c>
      <c r="D21" s="19"/>
      <c r="E21" s="20">
        <v>51162357</v>
      </c>
      <c r="F21" s="21">
        <v>51364578</v>
      </c>
      <c r="G21" s="21"/>
      <c r="H21" s="21">
        <v>446216</v>
      </c>
      <c r="I21" s="21">
        <v>400339</v>
      </c>
      <c r="J21" s="21">
        <v>846555</v>
      </c>
      <c r="K21" s="21">
        <v>525468</v>
      </c>
      <c r="L21" s="21">
        <v>439745</v>
      </c>
      <c r="M21" s="21">
        <v>193643</v>
      </c>
      <c r="N21" s="21">
        <v>1158856</v>
      </c>
      <c r="O21" s="21">
        <v>249841</v>
      </c>
      <c r="P21" s="21">
        <v>178961</v>
      </c>
      <c r="Q21" s="21">
        <v>-178961</v>
      </c>
      <c r="R21" s="21">
        <v>249841</v>
      </c>
      <c r="S21" s="21"/>
      <c r="T21" s="21"/>
      <c r="U21" s="21"/>
      <c r="V21" s="21"/>
      <c r="W21" s="21">
        <v>2255252</v>
      </c>
      <c r="X21" s="21">
        <v>49484442</v>
      </c>
      <c r="Y21" s="21">
        <v>-47229190</v>
      </c>
      <c r="Z21" s="6">
        <v>-95.44</v>
      </c>
      <c r="AA21" s="28">
        <v>51364578</v>
      </c>
    </row>
    <row r="22" spans="1:27" ht="13.5">
      <c r="A22" s="5" t="s">
        <v>48</v>
      </c>
      <c r="B22" s="3"/>
      <c r="C22" s="22">
        <v>18386744</v>
      </c>
      <c r="D22" s="22"/>
      <c r="E22" s="23">
        <v>35308795</v>
      </c>
      <c r="F22" s="24">
        <v>25738004</v>
      </c>
      <c r="G22" s="24"/>
      <c r="H22" s="24">
        <v>1777309</v>
      </c>
      <c r="I22" s="24">
        <v>1392153</v>
      </c>
      <c r="J22" s="24">
        <v>3169462</v>
      </c>
      <c r="K22" s="24">
        <v>2340323</v>
      </c>
      <c r="L22" s="24">
        <v>1749830</v>
      </c>
      <c r="M22" s="24">
        <v>5051668</v>
      </c>
      <c r="N22" s="24">
        <v>9141821</v>
      </c>
      <c r="O22" s="24"/>
      <c r="P22" s="24">
        <v>569552</v>
      </c>
      <c r="Q22" s="24">
        <v>2275202</v>
      </c>
      <c r="R22" s="24">
        <v>2844754</v>
      </c>
      <c r="S22" s="24"/>
      <c r="T22" s="24"/>
      <c r="U22" s="24"/>
      <c r="V22" s="24"/>
      <c r="W22" s="24">
        <v>15156037</v>
      </c>
      <c r="X22" s="24">
        <v>23204844</v>
      </c>
      <c r="Y22" s="24">
        <v>-8048807</v>
      </c>
      <c r="Z22" s="7">
        <v>-34.69</v>
      </c>
      <c r="AA22" s="29">
        <v>25738004</v>
      </c>
    </row>
    <row r="23" spans="1:27" ht="13.5">
      <c r="A23" s="5" t="s">
        <v>49</v>
      </c>
      <c r="B23" s="3"/>
      <c r="C23" s="19">
        <v>5737991</v>
      </c>
      <c r="D23" s="19"/>
      <c r="E23" s="20">
        <v>16793829</v>
      </c>
      <c r="F23" s="21">
        <v>17131453</v>
      </c>
      <c r="G23" s="21"/>
      <c r="H23" s="21"/>
      <c r="I23" s="21"/>
      <c r="J23" s="21"/>
      <c r="K23" s="21">
        <v>283320</v>
      </c>
      <c r="L23" s="21">
        <v>912793</v>
      </c>
      <c r="M23" s="21">
        <v>470428</v>
      </c>
      <c r="N23" s="21">
        <v>1666541</v>
      </c>
      <c r="O23" s="21"/>
      <c r="P23" s="21"/>
      <c r="Q23" s="21">
        <v>1129633</v>
      </c>
      <c r="R23" s="21">
        <v>1129633</v>
      </c>
      <c r="S23" s="21"/>
      <c r="T23" s="21"/>
      <c r="U23" s="21"/>
      <c r="V23" s="21"/>
      <c r="W23" s="21">
        <v>2796174</v>
      </c>
      <c r="X23" s="21">
        <v>12495732</v>
      </c>
      <c r="Y23" s="21">
        <v>-9699558</v>
      </c>
      <c r="Z23" s="6">
        <v>-77.62</v>
      </c>
      <c r="AA23" s="28">
        <v>17131453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104792671</v>
      </c>
      <c r="D25" s="50">
        <f>+D5+D9+D15+D19+D24</f>
        <v>0</v>
      </c>
      <c r="E25" s="51">
        <f t="shared" si="4"/>
        <v>300007540</v>
      </c>
      <c r="F25" s="52">
        <f t="shared" si="4"/>
        <v>289529716</v>
      </c>
      <c r="G25" s="52">
        <f t="shared" si="4"/>
        <v>0</v>
      </c>
      <c r="H25" s="52">
        <f t="shared" si="4"/>
        <v>3937616</v>
      </c>
      <c r="I25" s="52">
        <f t="shared" si="4"/>
        <v>3651249</v>
      </c>
      <c r="J25" s="52">
        <f t="shared" si="4"/>
        <v>7588865</v>
      </c>
      <c r="K25" s="52">
        <f t="shared" si="4"/>
        <v>5662161</v>
      </c>
      <c r="L25" s="52">
        <f t="shared" si="4"/>
        <v>2973077</v>
      </c>
      <c r="M25" s="52">
        <f t="shared" si="4"/>
        <v>8799527</v>
      </c>
      <c r="N25" s="52">
        <f t="shared" si="4"/>
        <v>17434765</v>
      </c>
      <c r="O25" s="52">
        <f t="shared" si="4"/>
        <v>918674</v>
      </c>
      <c r="P25" s="52">
        <f t="shared" si="4"/>
        <v>2226721</v>
      </c>
      <c r="Q25" s="52">
        <f t="shared" si="4"/>
        <v>6781710</v>
      </c>
      <c r="R25" s="52">
        <f t="shared" si="4"/>
        <v>9927105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34950735</v>
      </c>
      <c r="X25" s="52">
        <f t="shared" si="4"/>
        <v>251865956</v>
      </c>
      <c r="Y25" s="52">
        <f t="shared" si="4"/>
        <v>-216915221</v>
      </c>
      <c r="Z25" s="53">
        <f>+IF(X25&lt;&gt;0,+(Y25/X25)*100,0)</f>
        <v>-86.12327940025368</v>
      </c>
      <c r="AA25" s="54">
        <f>+AA5+AA9+AA15+AA19+AA24</f>
        <v>289529716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3368383</v>
      </c>
      <c r="D28" s="19"/>
      <c r="E28" s="20">
        <v>26826001</v>
      </c>
      <c r="F28" s="21">
        <v>26825870</v>
      </c>
      <c r="G28" s="21"/>
      <c r="H28" s="21">
        <v>1666653</v>
      </c>
      <c r="I28" s="21">
        <v>1282076</v>
      </c>
      <c r="J28" s="21">
        <v>2948729</v>
      </c>
      <c r="K28" s="21">
        <v>3487660</v>
      </c>
      <c r="L28" s="21">
        <v>2775445</v>
      </c>
      <c r="M28" s="21">
        <v>3355034</v>
      </c>
      <c r="N28" s="21">
        <v>9618139</v>
      </c>
      <c r="O28" s="21"/>
      <c r="P28" s="21">
        <v>246800</v>
      </c>
      <c r="Q28" s="21">
        <v>2681408</v>
      </c>
      <c r="R28" s="21">
        <v>2928208</v>
      </c>
      <c r="S28" s="21"/>
      <c r="T28" s="21"/>
      <c r="U28" s="21"/>
      <c r="V28" s="21"/>
      <c r="W28" s="21">
        <v>15495076</v>
      </c>
      <c r="X28" s="21">
        <v>17902888</v>
      </c>
      <c r="Y28" s="21">
        <v>-2407812</v>
      </c>
      <c r="Z28" s="6">
        <v>-13.45</v>
      </c>
      <c r="AA28" s="19">
        <v>26825870</v>
      </c>
    </row>
    <row r="29" spans="1:27" ht="13.5">
      <c r="A29" s="56" t="s">
        <v>55</v>
      </c>
      <c r="B29" s="3"/>
      <c r="C29" s="19">
        <v>11594368</v>
      </c>
      <c r="D29" s="19"/>
      <c r="E29" s="20">
        <v>44769408</v>
      </c>
      <c r="F29" s="21">
        <v>50569822</v>
      </c>
      <c r="G29" s="21"/>
      <c r="H29" s="21">
        <v>1522371</v>
      </c>
      <c r="I29" s="21">
        <v>1394862</v>
      </c>
      <c r="J29" s="21">
        <v>2917233</v>
      </c>
      <c r="K29" s="21">
        <v>1598119</v>
      </c>
      <c r="L29" s="21">
        <v>-428891</v>
      </c>
      <c r="M29" s="21">
        <v>2298673</v>
      </c>
      <c r="N29" s="21">
        <v>3467901</v>
      </c>
      <c r="O29" s="21">
        <v>621613</v>
      </c>
      <c r="P29" s="21">
        <v>133829</v>
      </c>
      <c r="Q29" s="21">
        <v>1685084</v>
      </c>
      <c r="R29" s="21">
        <v>2440526</v>
      </c>
      <c r="S29" s="21"/>
      <c r="T29" s="21"/>
      <c r="U29" s="21"/>
      <c r="V29" s="21"/>
      <c r="W29" s="21">
        <v>8825660</v>
      </c>
      <c r="X29" s="21">
        <v>25151257</v>
      </c>
      <c r="Y29" s="21">
        <v>-16325597</v>
      </c>
      <c r="Z29" s="6">
        <v>-64.91</v>
      </c>
      <c r="AA29" s="28">
        <v>50569822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11829807</v>
      </c>
      <c r="D31" s="19"/>
      <c r="E31" s="20">
        <v>4310998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2127952</v>
      </c>
      <c r="Y31" s="21">
        <v>-2127952</v>
      </c>
      <c r="Z31" s="6">
        <v>-100</v>
      </c>
      <c r="AA31" s="28"/>
    </row>
    <row r="32" spans="1:27" ht="13.5">
      <c r="A32" s="58" t="s">
        <v>58</v>
      </c>
      <c r="B32" s="3"/>
      <c r="C32" s="25">
        <f aca="true" t="shared" si="5" ref="C32:Y32">SUM(C28:C31)</f>
        <v>26792558</v>
      </c>
      <c r="D32" s="25">
        <f>SUM(D28:D31)</f>
        <v>0</v>
      </c>
      <c r="E32" s="26">
        <f t="shared" si="5"/>
        <v>75906407</v>
      </c>
      <c r="F32" s="27">
        <f t="shared" si="5"/>
        <v>77395692</v>
      </c>
      <c r="G32" s="27">
        <f t="shared" si="5"/>
        <v>0</v>
      </c>
      <c r="H32" s="27">
        <f t="shared" si="5"/>
        <v>3189024</v>
      </c>
      <c r="I32" s="27">
        <f t="shared" si="5"/>
        <v>2676938</v>
      </c>
      <c r="J32" s="27">
        <f t="shared" si="5"/>
        <v>5865962</v>
      </c>
      <c r="K32" s="27">
        <f t="shared" si="5"/>
        <v>5085779</v>
      </c>
      <c r="L32" s="27">
        <f t="shared" si="5"/>
        <v>2346554</v>
      </c>
      <c r="M32" s="27">
        <f t="shared" si="5"/>
        <v>5653707</v>
      </c>
      <c r="N32" s="27">
        <f t="shared" si="5"/>
        <v>13086040</v>
      </c>
      <c r="O32" s="27">
        <f t="shared" si="5"/>
        <v>621613</v>
      </c>
      <c r="P32" s="27">
        <f t="shared" si="5"/>
        <v>380629</v>
      </c>
      <c r="Q32" s="27">
        <f t="shared" si="5"/>
        <v>4366492</v>
      </c>
      <c r="R32" s="27">
        <f t="shared" si="5"/>
        <v>5368734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24320736</v>
      </c>
      <c r="X32" s="27">
        <f t="shared" si="5"/>
        <v>45182097</v>
      </c>
      <c r="Y32" s="27">
        <f t="shared" si="5"/>
        <v>-20861361</v>
      </c>
      <c r="Z32" s="13">
        <f>+IF(X32&lt;&gt;0,+(Y32/X32)*100,0)</f>
        <v>-46.171741431124815</v>
      </c>
      <c r="AA32" s="31">
        <f>SUM(AA28:AA31)</f>
        <v>77395692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21305342</v>
      </c>
      <c r="D34" s="19"/>
      <c r="E34" s="20">
        <v>37660541</v>
      </c>
      <c r="F34" s="21">
        <v>29630169</v>
      </c>
      <c r="G34" s="21"/>
      <c r="H34" s="21">
        <v>444059</v>
      </c>
      <c r="I34" s="21">
        <v>611125</v>
      </c>
      <c r="J34" s="21">
        <v>1055184</v>
      </c>
      <c r="K34" s="21">
        <v>525468</v>
      </c>
      <c r="L34" s="21">
        <v>445685</v>
      </c>
      <c r="M34" s="21">
        <v>2628669</v>
      </c>
      <c r="N34" s="21">
        <v>3599822</v>
      </c>
      <c r="O34" s="21">
        <v>249841</v>
      </c>
      <c r="P34" s="21">
        <v>1750963</v>
      </c>
      <c r="Q34" s="21">
        <v>1760363</v>
      </c>
      <c r="R34" s="21">
        <v>3761167</v>
      </c>
      <c r="S34" s="21"/>
      <c r="T34" s="21"/>
      <c r="U34" s="21"/>
      <c r="V34" s="21"/>
      <c r="W34" s="21">
        <v>8416173</v>
      </c>
      <c r="X34" s="21">
        <v>28805375</v>
      </c>
      <c r="Y34" s="21">
        <v>-20389202</v>
      </c>
      <c r="Z34" s="6">
        <v>-70.78</v>
      </c>
      <c r="AA34" s="28">
        <v>29630169</v>
      </c>
    </row>
    <row r="35" spans="1:27" ht="13.5">
      <c r="A35" s="59" t="s">
        <v>61</v>
      </c>
      <c r="B35" s="3"/>
      <c r="C35" s="19">
        <v>14411376</v>
      </c>
      <c r="D35" s="19"/>
      <c r="E35" s="20">
        <v>22726567</v>
      </c>
      <c r="F35" s="21">
        <v>18789830</v>
      </c>
      <c r="G35" s="21"/>
      <c r="H35" s="21">
        <v>304533</v>
      </c>
      <c r="I35" s="21">
        <v>363186</v>
      </c>
      <c r="J35" s="21">
        <v>667719</v>
      </c>
      <c r="K35" s="21">
        <v>50914</v>
      </c>
      <c r="L35" s="21">
        <v>180838</v>
      </c>
      <c r="M35" s="21">
        <v>517151</v>
      </c>
      <c r="N35" s="21">
        <v>748903</v>
      </c>
      <c r="O35" s="21">
        <v>47220</v>
      </c>
      <c r="P35" s="21">
        <v>95129</v>
      </c>
      <c r="Q35" s="21">
        <v>654855</v>
      </c>
      <c r="R35" s="21">
        <v>797204</v>
      </c>
      <c r="S35" s="21"/>
      <c r="T35" s="21"/>
      <c r="U35" s="21"/>
      <c r="V35" s="21"/>
      <c r="W35" s="21">
        <v>2213826</v>
      </c>
      <c r="X35" s="21">
        <v>14164459</v>
      </c>
      <c r="Y35" s="21">
        <v>-11950633</v>
      </c>
      <c r="Z35" s="6">
        <v>-84.37</v>
      </c>
      <c r="AA35" s="28">
        <v>18789830</v>
      </c>
    </row>
    <row r="36" spans="1:27" ht="13.5">
      <c r="A36" s="60" t="s">
        <v>62</v>
      </c>
      <c r="B36" s="10"/>
      <c r="C36" s="61">
        <f aca="true" t="shared" si="6" ref="C36:Y36">SUM(C32:C35)</f>
        <v>62509276</v>
      </c>
      <c r="D36" s="61">
        <f>SUM(D32:D35)</f>
        <v>0</v>
      </c>
      <c r="E36" s="62">
        <f t="shared" si="6"/>
        <v>136293515</v>
      </c>
      <c r="F36" s="63">
        <f t="shared" si="6"/>
        <v>125815691</v>
      </c>
      <c r="G36" s="63">
        <f t="shared" si="6"/>
        <v>0</v>
      </c>
      <c r="H36" s="63">
        <f t="shared" si="6"/>
        <v>3937616</v>
      </c>
      <c r="I36" s="63">
        <f t="shared" si="6"/>
        <v>3651249</v>
      </c>
      <c r="J36" s="63">
        <f t="shared" si="6"/>
        <v>7588865</v>
      </c>
      <c r="K36" s="63">
        <f t="shared" si="6"/>
        <v>5662161</v>
      </c>
      <c r="L36" s="63">
        <f t="shared" si="6"/>
        <v>2973077</v>
      </c>
      <c r="M36" s="63">
        <f t="shared" si="6"/>
        <v>8799527</v>
      </c>
      <c r="N36" s="63">
        <f t="shared" si="6"/>
        <v>17434765</v>
      </c>
      <c r="O36" s="63">
        <f t="shared" si="6"/>
        <v>918674</v>
      </c>
      <c r="P36" s="63">
        <f t="shared" si="6"/>
        <v>2226721</v>
      </c>
      <c r="Q36" s="63">
        <f t="shared" si="6"/>
        <v>6781710</v>
      </c>
      <c r="R36" s="63">
        <f t="shared" si="6"/>
        <v>9927105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34950735</v>
      </c>
      <c r="X36" s="63">
        <f t="shared" si="6"/>
        <v>88151931</v>
      </c>
      <c r="Y36" s="63">
        <f t="shared" si="6"/>
        <v>-53201196</v>
      </c>
      <c r="Z36" s="64">
        <f>+IF(X36&lt;&gt;0,+(Y36/X36)*100,0)</f>
        <v>-60.35170800739464</v>
      </c>
      <c r="AA36" s="65">
        <f>SUM(AA32:AA35)</f>
        <v>125815691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-7240112</v>
      </c>
      <c r="D5" s="16">
        <f>SUM(D6:D8)</f>
        <v>0</v>
      </c>
      <c r="E5" s="17">
        <f t="shared" si="0"/>
        <v>8210000</v>
      </c>
      <c r="F5" s="18">
        <f t="shared" si="0"/>
        <v>8210000</v>
      </c>
      <c r="G5" s="18">
        <f t="shared" si="0"/>
        <v>0</v>
      </c>
      <c r="H5" s="18">
        <f t="shared" si="0"/>
        <v>0</v>
      </c>
      <c r="I5" s="18">
        <f t="shared" si="0"/>
        <v>22006</v>
      </c>
      <c r="J5" s="18">
        <f t="shared" si="0"/>
        <v>22006</v>
      </c>
      <c r="K5" s="18">
        <f t="shared" si="0"/>
        <v>156932</v>
      </c>
      <c r="L5" s="18">
        <f t="shared" si="0"/>
        <v>589095</v>
      </c>
      <c r="M5" s="18">
        <f t="shared" si="0"/>
        <v>70772</v>
      </c>
      <c r="N5" s="18">
        <f t="shared" si="0"/>
        <v>816799</v>
      </c>
      <c r="O5" s="18">
        <f t="shared" si="0"/>
        <v>66607</v>
      </c>
      <c r="P5" s="18">
        <f t="shared" si="0"/>
        <v>181066</v>
      </c>
      <c r="Q5" s="18">
        <f t="shared" si="0"/>
        <v>9829</v>
      </c>
      <c r="R5" s="18">
        <f t="shared" si="0"/>
        <v>257502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1096307</v>
      </c>
      <c r="X5" s="18">
        <f t="shared" si="0"/>
        <v>2604952</v>
      </c>
      <c r="Y5" s="18">
        <f t="shared" si="0"/>
        <v>-1508645</v>
      </c>
      <c r="Z5" s="4">
        <f>+IF(X5&lt;&gt;0,+(Y5/X5)*100,0)</f>
        <v>-57.914502839207785</v>
      </c>
      <c r="AA5" s="16">
        <f>SUM(AA6:AA8)</f>
        <v>8210000</v>
      </c>
    </row>
    <row r="6" spans="1:27" ht="13.5">
      <c r="A6" s="5" t="s">
        <v>32</v>
      </c>
      <c r="B6" s="3"/>
      <c r="C6" s="19">
        <v>-291253</v>
      </c>
      <c r="D6" s="19"/>
      <c r="E6" s="20">
        <v>20000</v>
      </c>
      <c r="F6" s="21">
        <v>20000</v>
      </c>
      <c r="G6" s="21"/>
      <c r="H6" s="21"/>
      <c r="I6" s="21"/>
      <c r="J6" s="21"/>
      <c r="K6" s="21"/>
      <c r="L6" s="21"/>
      <c r="M6" s="21"/>
      <c r="N6" s="21"/>
      <c r="O6" s="21"/>
      <c r="P6" s="21">
        <v>3650</v>
      </c>
      <c r="Q6" s="21">
        <v>-2935</v>
      </c>
      <c r="R6" s="21">
        <v>715</v>
      </c>
      <c r="S6" s="21"/>
      <c r="T6" s="21"/>
      <c r="U6" s="21"/>
      <c r="V6" s="21"/>
      <c r="W6" s="21">
        <v>715</v>
      </c>
      <c r="X6" s="21">
        <v>20000</v>
      </c>
      <c r="Y6" s="21">
        <v>-19285</v>
      </c>
      <c r="Z6" s="6">
        <v>-96.43</v>
      </c>
      <c r="AA6" s="28">
        <v>20000</v>
      </c>
    </row>
    <row r="7" spans="1:27" ht="13.5">
      <c r="A7" s="5" t="s">
        <v>33</v>
      </c>
      <c r="B7" s="3"/>
      <c r="C7" s="22">
        <v>-6948859</v>
      </c>
      <c r="D7" s="22"/>
      <c r="E7" s="23">
        <v>8190000</v>
      </c>
      <c r="F7" s="24">
        <v>8190000</v>
      </c>
      <c r="G7" s="24"/>
      <c r="H7" s="24"/>
      <c r="I7" s="24">
        <v>22006</v>
      </c>
      <c r="J7" s="24">
        <v>22006</v>
      </c>
      <c r="K7" s="24">
        <v>156932</v>
      </c>
      <c r="L7" s="24">
        <v>589095</v>
      </c>
      <c r="M7" s="24">
        <v>70772</v>
      </c>
      <c r="N7" s="24">
        <v>816799</v>
      </c>
      <c r="O7" s="24">
        <v>66607</v>
      </c>
      <c r="P7" s="24">
        <v>177416</v>
      </c>
      <c r="Q7" s="24">
        <v>12764</v>
      </c>
      <c r="R7" s="24">
        <v>256787</v>
      </c>
      <c r="S7" s="24"/>
      <c r="T7" s="24"/>
      <c r="U7" s="24"/>
      <c r="V7" s="24"/>
      <c r="W7" s="24">
        <v>1095592</v>
      </c>
      <c r="X7" s="24">
        <v>2584952</v>
      </c>
      <c r="Y7" s="24">
        <v>-1489360</v>
      </c>
      <c r="Z7" s="7">
        <v>-57.62</v>
      </c>
      <c r="AA7" s="29">
        <v>8190000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-48979950</v>
      </c>
      <c r="D9" s="16">
        <f>SUM(D10:D14)</f>
        <v>0</v>
      </c>
      <c r="E9" s="17">
        <f t="shared" si="1"/>
        <v>129520042</v>
      </c>
      <c r="F9" s="18">
        <f t="shared" si="1"/>
        <v>254221464</v>
      </c>
      <c r="G9" s="18">
        <f t="shared" si="1"/>
        <v>235871</v>
      </c>
      <c r="H9" s="18">
        <f t="shared" si="1"/>
        <v>325812</v>
      </c>
      <c r="I9" s="18">
        <f t="shared" si="1"/>
        <v>16986963</v>
      </c>
      <c r="J9" s="18">
        <f t="shared" si="1"/>
        <v>17548646</v>
      </c>
      <c r="K9" s="18">
        <f t="shared" si="1"/>
        <v>6507277</v>
      </c>
      <c r="L9" s="18">
        <f t="shared" si="1"/>
        <v>4419514</v>
      </c>
      <c r="M9" s="18">
        <f t="shared" si="1"/>
        <v>39659201</v>
      </c>
      <c r="N9" s="18">
        <f t="shared" si="1"/>
        <v>50585992</v>
      </c>
      <c r="O9" s="18">
        <f t="shared" si="1"/>
        <v>-21940</v>
      </c>
      <c r="P9" s="18">
        <f t="shared" si="1"/>
        <v>4063542</v>
      </c>
      <c r="Q9" s="18">
        <f t="shared" si="1"/>
        <v>14699116</v>
      </c>
      <c r="R9" s="18">
        <f t="shared" si="1"/>
        <v>18740718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86875356</v>
      </c>
      <c r="X9" s="18">
        <f t="shared" si="1"/>
        <v>161271938</v>
      </c>
      <c r="Y9" s="18">
        <f t="shared" si="1"/>
        <v>-74396582</v>
      </c>
      <c r="Z9" s="4">
        <f>+IF(X9&lt;&gt;0,+(Y9/X9)*100,0)</f>
        <v>-46.131139070208235</v>
      </c>
      <c r="AA9" s="30">
        <f>SUM(AA10:AA14)</f>
        <v>254221464</v>
      </c>
    </row>
    <row r="10" spans="1:27" ht="13.5">
      <c r="A10" s="5" t="s">
        <v>36</v>
      </c>
      <c r="B10" s="3"/>
      <c r="C10" s="19">
        <v>-4735054</v>
      </c>
      <c r="D10" s="19"/>
      <c r="E10" s="20">
        <v>6560000</v>
      </c>
      <c r="F10" s="21">
        <v>5919200</v>
      </c>
      <c r="G10" s="21"/>
      <c r="H10" s="21"/>
      <c r="I10" s="21"/>
      <c r="J10" s="21"/>
      <c r="K10" s="21">
        <v>133337</v>
      </c>
      <c r="L10" s="21">
        <v>-6690</v>
      </c>
      <c r="M10" s="21">
        <v>199800</v>
      </c>
      <c r="N10" s="21">
        <v>326447</v>
      </c>
      <c r="O10" s="21"/>
      <c r="P10" s="21">
        <v>18957</v>
      </c>
      <c r="Q10" s="21">
        <v>32562</v>
      </c>
      <c r="R10" s="21">
        <v>51519</v>
      </c>
      <c r="S10" s="21"/>
      <c r="T10" s="21"/>
      <c r="U10" s="21"/>
      <c r="V10" s="21"/>
      <c r="W10" s="21">
        <v>377966</v>
      </c>
      <c r="X10" s="21">
        <v>1171982</v>
      </c>
      <c r="Y10" s="21">
        <v>-794016</v>
      </c>
      <c r="Z10" s="6">
        <v>-67.75</v>
      </c>
      <c r="AA10" s="28">
        <v>5919200</v>
      </c>
    </row>
    <row r="11" spans="1:27" ht="13.5">
      <c r="A11" s="5" t="s">
        <v>37</v>
      </c>
      <c r="B11" s="3"/>
      <c r="C11" s="19">
        <v>-7637928</v>
      </c>
      <c r="D11" s="19"/>
      <c r="E11" s="20">
        <v>37540344</v>
      </c>
      <c r="F11" s="21">
        <v>38109744</v>
      </c>
      <c r="G11" s="21">
        <v>235871</v>
      </c>
      <c r="H11" s="21">
        <v>282137</v>
      </c>
      <c r="I11" s="21">
        <v>1115694</v>
      </c>
      <c r="J11" s="21">
        <v>1633702</v>
      </c>
      <c r="K11" s="21">
        <v>365303</v>
      </c>
      <c r="L11" s="21">
        <v>678244</v>
      </c>
      <c r="M11" s="21">
        <v>134239</v>
      </c>
      <c r="N11" s="21">
        <v>1177786</v>
      </c>
      <c r="O11" s="21"/>
      <c r="P11" s="21">
        <v>1810256</v>
      </c>
      <c r="Q11" s="21">
        <v>1103626</v>
      </c>
      <c r="R11" s="21">
        <v>2913882</v>
      </c>
      <c r="S11" s="21"/>
      <c r="T11" s="21"/>
      <c r="U11" s="21"/>
      <c r="V11" s="21"/>
      <c r="W11" s="21">
        <v>5725370</v>
      </c>
      <c r="X11" s="21">
        <v>17474468</v>
      </c>
      <c r="Y11" s="21">
        <v>-11749098</v>
      </c>
      <c r="Z11" s="6">
        <v>-67.24</v>
      </c>
      <c r="AA11" s="28">
        <v>38109744</v>
      </c>
    </row>
    <row r="12" spans="1:27" ht="13.5">
      <c r="A12" s="5" t="s">
        <v>38</v>
      </c>
      <c r="B12" s="3"/>
      <c r="C12" s="19">
        <v>-4090089</v>
      </c>
      <c r="D12" s="19"/>
      <c r="E12" s="20">
        <v>32542034</v>
      </c>
      <c r="F12" s="21">
        <v>41445794</v>
      </c>
      <c r="G12" s="21"/>
      <c r="H12" s="21">
        <v>43675</v>
      </c>
      <c r="I12" s="21">
        <v>25315</v>
      </c>
      <c r="J12" s="21">
        <v>68990</v>
      </c>
      <c r="K12" s="21">
        <v>30226</v>
      </c>
      <c r="L12" s="21">
        <v>167126</v>
      </c>
      <c r="M12" s="21">
        <v>241315</v>
      </c>
      <c r="N12" s="21">
        <v>438667</v>
      </c>
      <c r="O12" s="21"/>
      <c r="P12" s="21">
        <v>2212390</v>
      </c>
      <c r="Q12" s="21">
        <v>3180053</v>
      </c>
      <c r="R12" s="21">
        <v>5392443</v>
      </c>
      <c r="S12" s="21"/>
      <c r="T12" s="21"/>
      <c r="U12" s="21"/>
      <c r="V12" s="21"/>
      <c r="W12" s="21">
        <v>5900100</v>
      </c>
      <c r="X12" s="21">
        <v>19435260</v>
      </c>
      <c r="Y12" s="21">
        <v>-13535160</v>
      </c>
      <c r="Z12" s="6">
        <v>-69.64</v>
      </c>
      <c r="AA12" s="28">
        <v>41445794</v>
      </c>
    </row>
    <row r="13" spans="1:27" ht="13.5">
      <c r="A13" s="5" t="s">
        <v>39</v>
      </c>
      <c r="B13" s="3"/>
      <c r="C13" s="19">
        <v>-32516879</v>
      </c>
      <c r="D13" s="19"/>
      <c r="E13" s="20">
        <v>52877664</v>
      </c>
      <c r="F13" s="21">
        <v>168746726</v>
      </c>
      <c r="G13" s="21"/>
      <c r="H13" s="21"/>
      <c r="I13" s="21">
        <v>15845954</v>
      </c>
      <c r="J13" s="21">
        <v>15845954</v>
      </c>
      <c r="K13" s="21">
        <v>5978411</v>
      </c>
      <c r="L13" s="21">
        <v>3580834</v>
      </c>
      <c r="M13" s="21">
        <v>39083847</v>
      </c>
      <c r="N13" s="21">
        <v>48643092</v>
      </c>
      <c r="O13" s="21">
        <v>-21940</v>
      </c>
      <c r="P13" s="21">
        <v>21939</v>
      </c>
      <c r="Q13" s="21">
        <v>10382875</v>
      </c>
      <c r="R13" s="21">
        <v>10382874</v>
      </c>
      <c r="S13" s="21"/>
      <c r="T13" s="21"/>
      <c r="U13" s="21"/>
      <c r="V13" s="21"/>
      <c r="W13" s="21">
        <v>74871920</v>
      </c>
      <c r="X13" s="21">
        <v>123190228</v>
      </c>
      <c r="Y13" s="21">
        <v>-48318308</v>
      </c>
      <c r="Z13" s="6">
        <v>-39.22</v>
      </c>
      <c r="AA13" s="28">
        <v>168746726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-13059637</v>
      </c>
      <c r="D15" s="16">
        <f>SUM(D16:D18)</f>
        <v>0</v>
      </c>
      <c r="E15" s="17">
        <f t="shared" si="2"/>
        <v>60819766</v>
      </c>
      <c r="F15" s="18">
        <f t="shared" si="2"/>
        <v>43513766</v>
      </c>
      <c r="G15" s="18">
        <f t="shared" si="2"/>
        <v>0</v>
      </c>
      <c r="H15" s="18">
        <f t="shared" si="2"/>
        <v>100201</v>
      </c>
      <c r="I15" s="18">
        <f t="shared" si="2"/>
        <v>67812</v>
      </c>
      <c r="J15" s="18">
        <f t="shared" si="2"/>
        <v>168013</v>
      </c>
      <c r="K15" s="18">
        <f t="shared" si="2"/>
        <v>550337</v>
      </c>
      <c r="L15" s="18">
        <f t="shared" si="2"/>
        <v>151903</v>
      </c>
      <c r="M15" s="18">
        <f t="shared" si="2"/>
        <v>688677</v>
      </c>
      <c r="N15" s="18">
        <f t="shared" si="2"/>
        <v>1390917</v>
      </c>
      <c r="O15" s="18">
        <f t="shared" si="2"/>
        <v>14259</v>
      </c>
      <c r="P15" s="18">
        <f t="shared" si="2"/>
        <v>318687</v>
      </c>
      <c r="Q15" s="18">
        <f t="shared" si="2"/>
        <v>2089861</v>
      </c>
      <c r="R15" s="18">
        <f t="shared" si="2"/>
        <v>2422807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3981737</v>
      </c>
      <c r="X15" s="18">
        <f t="shared" si="2"/>
        <v>32109284</v>
      </c>
      <c r="Y15" s="18">
        <f t="shared" si="2"/>
        <v>-28127547</v>
      </c>
      <c r="Z15" s="4">
        <f>+IF(X15&lt;&gt;0,+(Y15/X15)*100,0)</f>
        <v>-87.59942140098795</v>
      </c>
      <c r="AA15" s="30">
        <f>SUM(AA16:AA18)</f>
        <v>43513766</v>
      </c>
    </row>
    <row r="16" spans="1:27" ht="13.5">
      <c r="A16" s="5" t="s">
        <v>42</v>
      </c>
      <c r="B16" s="3"/>
      <c r="C16" s="19">
        <v>-1339779</v>
      </c>
      <c r="D16" s="19"/>
      <c r="E16" s="20">
        <v>17798984</v>
      </c>
      <c r="F16" s="21">
        <v>7792984</v>
      </c>
      <c r="G16" s="21"/>
      <c r="H16" s="21">
        <v>100201</v>
      </c>
      <c r="I16" s="21">
        <v>3800</v>
      </c>
      <c r="J16" s="21">
        <v>104001</v>
      </c>
      <c r="K16" s="21">
        <v>10602</v>
      </c>
      <c r="L16" s="21">
        <v>108398</v>
      </c>
      <c r="M16" s="21">
        <v>26900</v>
      </c>
      <c r="N16" s="21">
        <v>145900</v>
      </c>
      <c r="O16" s="21">
        <v>6495</v>
      </c>
      <c r="P16" s="21">
        <v>58448</v>
      </c>
      <c r="Q16" s="21">
        <v>363253</v>
      </c>
      <c r="R16" s="21">
        <v>428196</v>
      </c>
      <c r="S16" s="21"/>
      <c r="T16" s="21"/>
      <c r="U16" s="21"/>
      <c r="V16" s="21"/>
      <c r="W16" s="21">
        <v>678097</v>
      </c>
      <c r="X16" s="21">
        <v>5407214</v>
      </c>
      <c r="Y16" s="21">
        <v>-4729117</v>
      </c>
      <c r="Z16" s="6">
        <v>-87.46</v>
      </c>
      <c r="AA16" s="28">
        <v>7792984</v>
      </c>
    </row>
    <row r="17" spans="1:27" ht="13.5">
      <c r="A17" s="5" t="s">
        <v>43</v>
      </c>
      <c r="B17" s="3"/>
      <c r="C17" s="19">
        <v>-11719858</v>
      </c>
      <c r="D17" s="19"/>
      <c r="E17" s="20">
        <v>43020782</v>
      </c>
      <c r="F17" s="21">
        <v>35720782</v>
      </c>
      <c r="G17" s="21"/>
      <c r="H17" s="21"/>
      <c r="I17" s="21">
        <v>64012</v>
      </c>
      <c r="J17" s="21">
        <v>64012</v>
      </c>
      <c r="K17" s="21">
        <v>539735</v>
      </c>
      <c r="L17" s="21">
        <v>43505</v>
      </c>
      <c r="M17" s="21">
        <v>661777</v>
      </c>
      <c r="N17" s="21">
        <v>1245017</v>
      </c>
      <c r="O17" s="21">
        <v>7764</v>
      </c>
      <c r="P17" s="21">
        <v>260239</v>
      </c>
      <c r="Q17" s="21">
        <v>1726608</v>
      </c>
      <c r="R17" s="21">
        <v>1994611</v>
      </c>
      <c r="S17" s="21"/>
      <c r="T17" s="21"/>
      <c r="U17" s="21"/>
      <c r="V17" s="21"/>
      <c r="W17" s="21">
        <v>3303640</v>
      </c>
      <c r="X17" s="21">
        <v>26702070</v>
      </c>
      <c r="Y17" s="21">
        <v>-23398430</v>
      </c>
      <c r="Z17" s="6">
        <v>-87.63</v>
      </c>
      <c r="AA17" s="28">
        <v>35720782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-67329943</v>
      </c>
      <c r="D19" s="16">
        <f>SUM(D20:D23)</f>
        <v>0</v>
      </c>
      <c r="E19" s="17">
        <f t="shared" si="3"/>
        <v>324804032</v>
      </c>
      <c r="F19" s="18">
        <f t="shared" si="3"/>
        <v>245519996</v>
      </c>
      <c r="G19" s="18">
        <f t="shared" si="3"/>
        <v>372600</v>
      </c>
      <c r="H19" s="18">
        <f t="shared" si="3"/>
        <v>5682755</v>
      </c>
      <c r="I19" s="18">
        <f t="shared" si="3"/>
        <v>12469584</v>
      </c>
      <c r="J19" s="18">
        <f t="shared" si="3"/>
        <v>18524939</v>
      </c>
      <c r="K19" s="18">
        <f t="shared" si="3"/>
        <v>6003750</v>
      </c>
      <c r="L19" s="18">
        <f t="shared" si="3"/>
        <v>5854650</v>
      </c>
      <c r="M19" s="18">
        <f t="shared" si="3"/>
        <v>9754307</v>
      </c>
      <c r="N19" s="18">
        <f t="shared" si="3"/>
        <v>21612707</v>
      </c>
      <c r="O19" s="18">
        <f t="shared" si="3"/>
        <v>4081411</v>
      </c>
      <c r="P19" s="18">
        <f t="shared" si="3"/>
        <v>5418586</v>
      </c>
      <c r="Q19" s="18">
        <f t="shared" si="3"/>
        <v>4227113</v>
      </c>
      <c r="R19" s="18">
        <f t="shared" si="3"/>
        <v>13727110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53864756</v>
      </c>
      <c r="X19" s="18">
        <f t="shared" si="3"/>
        <v>143837556</v>
      </c>
      <c r="Y19" s="18">
        <f t="shared" si="3"/>
        <v>-89972800</v>
      </c>
      <c r="Z19" s="4">
        <f>+IF(X19&lt;&gt;0,+(Y19/X19)*100,0)</f>
        <v>-62.5516746127138</v>
      </c>
      <c r="AA19" s="30">
        <f>SUM(AA20:AA23)</f>
        <v>245519996</v>
      </c>
    </row>
    <row r="20" spans="1:27" ht="13.5">
      <c r="A20" s="5" t="s">
        <v>46</v>
      </c>
      <c r="B20" s="3"/>
      <c r="C20" s="19">
        <v>-20139179</v>
      </c>
      <c r="D20" s="19"/>
      <c r="E20" s="20">
        <v>68248218</v>
      </c>
      <c r="F20" s="21">
        <v>58451604</v>
      </c>
      <c r="G20" s="21">
        <v>372600</v>
      </c>
      <c r="H20" s="21">
        <v>1571269</v>
      </c>
      <c r="I20" s="21">
        <v>7334137</v>
      </c>
      <c r="J20" s="21">
        <v>9278006</v>
      </c>
      <c r="K20" s="21">
        <v>926378</v>
      </c>
      <c r="L20" s="21">
        <v>1943647</v>
      </c>
      <c r="M20" s="21">
        <v>1998931</v>
      </c>
      <c r="N20" s="21">
        <v>4868956</v>
      </c>
      <c r="O20" s="21">
        <v>69146</v>
      </c>
      <c r="P20" s="21">
        <v>2943192</v>
      </c>
      <c r="Q20" s="21">
        <v>256180</v>
      </c>
      <c r="R20" s="21">
        <v>3268518</v>
      </c>
      <c r="S20" s="21"/>
      <c r="T20" s="21"/>
      <c r="U20" s="21"/>
      <c r="V20" s="21"/>
      <c r="W20" s="21">
        <v>17415480</v>
      </c>
      <c r="X20" s="21">
        <v>42764627</v>
      </c>
      <c r="Y20" s="21">
        <v>-25349147</v>
      </c>
      <c r="Z20" s="6">
        <v>-59.28</v>
      </c>
      <c r="AA20" s="28">
        <v>58451604</v>
      </c>
    </row>
    <row r="21" spans="1:27" ht="13.5">
      <c r="A21" s="5" t="s">
        <v>47</v>
      </c>
      <c r="B21" s="3"/>
      <c r="C21" s="19">
        <v>-7707190</v>
      </c>
      <c r="D21" s="19"/>
      <c r="E21" s="20">
        <v>97007840</v>
      </c>
      <c r="F21" s="21">
        <v>79964748</v>
      </c>
      <c r="G21" s="21"/>
      <c r="H21" s="21">
        <v>2014929</v>
      </c>
      <c r="I21" s="21">
        <v>3706805</v>
      </c>
      <c r="J21" s="21">
        <v>5721734</v>
      </c>
      <c r="K21" s="21">
        <v>3401363</v>
      </c>
      <c r="L21" s="21">
        <v>2088872</v>
      </c>
      <c r="M21" s="21">
        <v>2178541</v>
      </c>
      <c r="N21" s="21">
        <v>7668776</v>
      </c>
      <c r="O21" s="21">
        <v>1221578</v>
      </c>
      <c r="P21" s="21">
        <v>527449</v>
      </c>
      <c r="Q21" s="21">
        <v>1643621</v>
      </c>
      <c r="R21" s="21">
        <v>3392648</v>
      </c>
      <c r="S21" s="21"/>
      <c r="T21" s="21"/>
      <c r="U21" s="21"/>
      <c r="V21" s="21"/>
      <c r="W21" s="21">
        <v>16783158</v>
      </c>
      <c r="X21" s="21">
        <v>50631304</v>
      </c>
      <c r="Y21" s="21">
        <v>-33848146</v>
      </c>
      <c r="Z21" s="6">
        <v>-66.85</v>
      </c>
      <c r="AA21" s="28">
        <v>79964748</v>
      </c>
    </row>
    <row r="22" spans="1:27" ht="13.5">
      <c r="A22" s="5" t="s">
        <v>48</v>
      </c>
      <c r="B22" s="3"/>
      <c r="C22" s="22">
        <v>-37984591</v>
      </c>
      <c r="D22" s="22"/>
      <c r="E22" s="23">
        <v>125685730</v>
      </c>
      <c r="F22" s="24">
        <v>84081400</v>
      </c>
      <c r="G22" s="24"/>
      <c r="H22" s="24">
        <v>2096557</v>
      </c>
      <c r="I22" s="24">
        <v>1428642</v>
      </c>
      <c r="J22" s="24">
        <v>3525199</v>
      </c>
      <c r="K22" s="24">
        <v>1676009</v>
      </c>
      <c r="L22" s="24">
        <v>988842</v>
      </c>
      <c r="M22" s="24">
        <v>5394185</v>
      </c>
      <c r="N22" s="24">
        <v>8059036</v>
      </c>
      <c r="O22" s="24">
        <v>918520</v>
      </c>
      <c r="P22" s="24">
        <v>1879547</v>
      </c>
      <c r="Q22" s="24">
        <v>2254193</v>
      </c>
      <c r="R22" s="24">
        <v>5052260</v>
      </c>
      <c r="S22" s="24"/>
      <c r="T22" s="24"/>
      <c r="U22" s="24"/>
      <c r="V22" s="24"/>
      <c r="W22" s="24">
        <v>16636495</v>
      </c>
      <c r="X22" s="24">
        <v>32674957</v>
      </c>
      <c r="Y22" s="24">
        <v>-16038462</v>
      </c>
      <c r="Z22" s="7">
        <v>-49.08</v>
      </c>
      <c r="AA22" s="29">
        <v>84081400</v>
      </c>
    </row>
    <row r="23" spans="1:27" ht="13.5">
      <c r="A23" s="5" t="s">
        <v>49</v>
      </c>
      <c r="B23" s="3"/>
      <c r="C23" s="19">
        <v>-1498983</v>
      </c>
      <c r="D23" s="19"/>
      <c r="E23" s="20">
        <v>33862244</v>
      </c>
      <c r="F23" s="21">
        <v>23022244</v>
      </c>
      <c r="G23" s="21"/>
      <c r="H23" s="21"/>
      <c r="I23" s="21"/>
      <c r="J23" s="21"/>
      <c r="K23" s="21"/>
      <c r="L23" s="21">
        <v>833289</v>
      </c>
      <c r="M23" s="21">
        <v>182650</v>
      </c>
      <c r="N23" s="21">
        <v>1015939</v>
      </c>
      <c r="O23" s="21">
        <v>1872167</v>
      </c>
      <c r="P23" s="21">
        <v>68398</v>
      </c>
      <c r="Q23" s="21">
        <v>73119</v>
      </c>
      <c r="R23" s="21">
        <v>2013684</v>
      </c>
      <c r="S23" s="21"/>
      <c r="T23" s="21"/>
      <c r="U23" s="21"/>
      <c r="V23" s="21"/>
      <c r="W23" s="21">
        <v>3029623</v>
      </c>
      <c r="X23" s="21">
        <v>17766668</v>
      </c>
      <c r="Y23" s="21">
        <v>-14737045</v>
      </c>
      <c r="Z23" s="6">
        <v>-82.95</v>
      </c>
      <c r="AA23" s="28">
        <v>23022244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-136609642</v>
      </c>
      <c r="D25" s="50">
        <f>+D5+D9+D15+D19+D24</f>
        <v>0</v>
      </c>
      <c r="E25" s="51">
        <f t="shared" si="4"/>
        <v>523353840</v>
      </c>
      <c r="F25" s="52">
        <f t="shared" si="4"/>
        <v>551465226</v>
      </c>
      <c r="G25" s="52">
        <f t="shared" si="4"/>
        <v>608471</v>
      </c>
      <c r="H25" s="52">
        <f t="shared" si="4"/>
        <v>6108768</v>
      </c>
      <c r="I25" s="52">
        <f t="shared" si="4"/>
        <v>29546365</v>
      </c>
      <c r="J25" s="52">
        <f t="shared" si="4"/>
        <v>36263604</v>
      </c>
      <c r="K25" s="52">
        <f t="shared" si="4"/>
        <v>13218296</v>
      </c>
      <c r="L25" s="52">
        <f t="shared" si="4"/>
        <v>11015162</v>
      </c>
      <c r="M25" s="52">
        <f t="shared" si="4"/>
        <v>50172957</v>
      </c>
      <c r="N25" s="52">
        <f t="shared" si="4"/>
        <v>74406415</v>
      </c>
      <c r="O25" s="52">
        <f t="shared" si="4"/>
        <v>4140337</v>
      </c>
      <c r="P25" s="52">
        <f t="shared" si="4"/>
        <v>9981881</v>
      </c>
      <c r="Q25" s="52">
        <f t="shared" si="4"/>
        <v>21025919</v>
      </c>
      <c r="R25" s="52">
        <f t="shared" si="4"/>
        <v>35148137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145818156</v>
      </c>
      <c r="X25" s="52">
        <f t="shared" si="4"/>
        <v>339823730</v>
      </c>
      <c r="Y25" s="52">
        <f t="shared" si="4"/>
        <v>-194005574</v>
      </c>
      <c r="Z25" s="53">
        <f>+IF(X25&lt;&gt;0,+(Y25/X25)*100,0)</f>
        <v>-57.09006077945175</v>
      </c>
      <c r="AA25" s="54">
        <f>+AA5+AA9+AA15+AA19+AA24</f>
        <v>551465226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-31099547</v>
      </c>
      <c r="D28" s="19"/>
      <c r="E28" s="20">
        <v>78020000</v>
      </c>
      <c r="F28" s="21">
        <v>78020000</v>
      </c>
      <c r="G28" s="21">
        <v>235871</v>
      </c>
      <c r="H28" s="21">
        <v>731645</v>
      </c>
      <c r="I28" s="21">
        <v>4497327</v>
      </c>
      <c r="J28" s="21">
        <v>5464843</v>
      </c>
      <c r="K28" s="21">
        <v>702350</v>
      </c>
      <c r="L28" s="21">
        <v>2493129</v>
      </c>
      <c r="M28" s="21">
        <v>3642778</v>
      </c>
      <c r="N28" s="21">
        <v>6838257</v>
      </c>
      <c r="O28" s="21">
        <v>671651</v>
      </c>
      <c r="P28" s="21">
        <v>3851807</v>
      </c>
      <c r="Q28" s="21">
        <v>3364679</v>
      </c>
      <c r="R28" s="21">
        <v>7888137</v>
      </c>
      <c r="S28" s="21"/>
      <c r="T28" s="21"/>
      <c r="U28" s="21"/>
      <c r="V28" s="21"/>
      <c r="W28" s="21">
        <v>20191237</v>
      </c>
      <c r="X28" s="21">
        <v>46225122</v>
      </c>
      <c r="Y28" s="21">
        <v>-26033885</v>
      </c>
      <c r="Z28" s="6">
        <v>-56.32</v>
      </c>
      <c r="AA28" s="19">
        <v>78020000</v>
      </c>
    </row>
    <row r="29" spans="1:27" ht="13.5">
      <c r="A29" s="56" t="s">
        <v>55</v>
      </c>
      <c r="B29" s="3"/>
      <c r="C29" s="19">
        <v>-34007723</v>
      </c>
      <c r="D29" s="19"/>
      <c r="E29" s="20">
        <v>62368770</v>
      </c>
      <c r="F29" s="21">
        <v>176574636</v>
      </c>
      <c r="G29" s="21"/>
      <c r="H29" s="21"/>
      <c r="I29" s="21">
        <v>15845954</v>
      </c>
      <c r="J29" s="21">
        <v>15845954</v>
      </c>
      <c r="K29" s="21">
        <v>5978411</v>
      </c>
      <c r="L29" s="21">
        <v>3724084</v>
      </c>
      <c r="M29" s="21">
        <v>39083847</v>
      </c>
      <c r="N29" s="21">
        <v>48786342</v>
      </c>
      <c r="O29" s="21">
        <v>-21940</v>
      </c>
      <c r="P29" s="21">
        <v>21939</v>
      </c>
      <c r="Q29" s="21">
        <v>11388813</v>
      </c>
      <c r="R29" s="21">
        <v>11388812</v>
      </c>
      <c r="S29" s="21"/>
      <c r="T29" s="21"/>
      <c r="U29" s="21"/>
      <c r="V29" s="21"/>
      <c r="W29" s="21">
        <v>76021108</v>
      </c>
      <c r="X29" s="21">
        <v>124229728</v>
      </c>
      <c r="Y29" s="21">
        <v>-48208620</v>
      </c>
      <c r="Z29" s="6">
        <v>-38.81</v>
      </c>
      <c r="AA29" s="28">
        <v>176574636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>
        <v>2518550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2518550</v>
      </c>
    </row>
    <row r="32" spans="1:27" ht="13.5">
      <c r="A32" s="58" t="s">
        <v>58</v>
      </c>
      <c r="B32" s="3"/>
      <c r="C32" s="25">
        <f aca="true" t="shared" si="5" ref="C32:Y32">SUM(C28:C31)</f>
        <v>-65107270</v>
      </c>
      <c r="D32" s="25">
        <f>SUM(D28:D31)</f>
        <v>0</v>
      </c>
      <c r="E32" s="26">
        <f t="shared" si="5"/>
        <v>140388770</v>
      </c>
      <c r="F32" s="27">
        <f t="shared" si="5"/>
        <v>257113186</v>
      </c>
      <c r="G32" s="27">
        <f t="shared" si="5"/>
        <v>235871</v>
      </c>
      <c r="H32" s="27">
        <f t="shared" si="5"/>
        <v>731645</v>
      </c>
      <c r="I32" s="27">
        <f t="shared" si="5"/>
        <v>20343281</v>
      </c>
      <c r="J32" s="27">
        <f t="shared" si="5"/>
        <v>21310797</v>
      </c>
      <c r="K32" s="27">
        <f t="shared" si="5"/>
        <v>6680761</v>
      </c>
      <c r="L32" s="27">
        <f t="shared" si="5"/>
        <v>6217213</v>
      </c>
      <c r="M32" s="27">
        <f t="shared" si="5"/>
        <v>42726625</v>
      </c>
      <c r="N32" s="27">
        <f t="shared" si="5"/>
        <v>55624599</v>
      </c>
      <c r="O32" s="27">
        <f t="shared" si="5"/>
        <v>649711</v>
      </c>
      <c r="P32" s="27">
        <f t="shared" si="5"/>
        <v>3873746</v>
      </c>
      <c r="Q32" s="27">
        <f t="shared" si="5"/>
        <v>14753492</v>
      </c>
      <c r="R32" s="27">
        <f t="shared" si="5"/>
        <v>19276949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96212345</v>
      </c>
      <c r="X32" s="27">
        <f t="shared" si="5"/>
        <v>170454850</v>
      </c>
      <c r="Y32" s="27">
        <f t="shared" si="5"/>
        <v>-74242505</v>
      </c>
      <c r="Z32" s="13">
        <f>+IF(X32&lt;&gt;0,+(Y32/X32)*100,0)</f>
        <v>-43.555525114128464</v>
      </c>
      <c r="AA32" s="31">
        <f>SUM(AA28:AA31)</f>
        <v>257113186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-28341548</v>
      </c>
      <c r="D34" s="19"/>
      <c r="E34" s="20">
        <v>181002156</v>
      </c>
      <c r="F34" s="21">
        <v>139850074</v>
      </c>
      <c r="G34" s="21">
        <v>372600</v>
      </c>
      <c r="H34" s="21">
        <v>5233247</v>
      </c>
      <c r="I34" s="21">
        <v>8479622</v>
      </c>
      <c r="J34" s="21">
        <v>14085469</v>
      </c>
      <c r="K34" s="21">
        <v>5519340</v>
      </c>
      <c r="L34" s="21">
        <v>3621051</v>
      </c>
      <c r="M34" s="21">
        <v>6155527</v>
      </c>
      <c r="N34" s="21">
        <v>15295918</v>
      </c>
      <c r="O34" s="21">
        <v>1697264</v>
      </c>
      <c r="P34" s="21">
        <v>3033936</v>
      </c>
      <c r="Q34" s="21">
        <v>3315622</v>
      </c>
      <c r="R34" s="21">
        <v>8046822</v>
      </c>
      <c r="S34" s="21"/>
      <c r="T34" s="21"/>
      <c r="U34" s="21"/>
      <c r="V34" s="21"/>
      <c r="W34" s="21">
        <v>37428209</v>
      </c>
      <c r="X34" s="21">
        <v>92090183</v>
      </c>
      <c r="Y34" s="21">
        <v>-54661974</v>
      </c>
      <c r="Z34" s="6">
        <v>-59.36</v>
      </c>
      <c r="AA34" s="28">
        <v>139850074</v>
      </c>
    </row>
    <row r="35" spans="1:27" ht="13.5">
      <c r="A35" s="59" t="s">
        <v>61</v>
      </c>
      <c r="B35" s="3"/>
      <c r="C35" s="19">
        <v>-43160824</v>
      </c>
      <c r="D35" s="19"/>
      <c r="E35" s="20">
        <v>201962914</v>
      </c>
      <c r="F35" s="21">
        <v>154501966</v>
      </c>
      <c r="G35" s="21"/>
      <c r="H35" s="21">
        <v>143876</v>
      </c>
      <c r="I35" s="21">
        <v>723462</v>
      </c>
      <c r="J35" s="21">
        <v>867338</v>
      </c>
      <c r="K35" s="21">
        <v>1018195</v>
      </c>
      <c r="L35" s="21">
        <v>1176898</v>
      </c>
      <c r="M35" s="21">
        <v>1290805</v>
      </c>
      <c r="N35" s="21">
        <v>3485898</v>
      </c>
      <c r="O35" s="21">
        <v>1793362</v>
      </c>
      <c r="P35" s="21">
        <v>3074199</v>
      </c>
      <c r="Q35" s="21">
        <v>2956805</v>
      </c>
      <c r="R35" s="21">
        <v>7824366</v>
      </c>
      <c r="S35" s="21"/>
      <c r="T35" s="21"/>
      <c r="U35" s="21"/>
      <c r="V35" s="21"/>
      <c r="W35" s="21">
        <v>12177602</v>
      </c>
      <c r="X35" s="21">
        <v>77278697</v>
      </c>
      <c r="Y35" s="21">
        <v>-65101095</v>
      </c>
      <c r="Z35" s="6">
        <v>-84.24</v>
      </c>
      <c r="AA35" s="28">
        <v>154501966</v>
      </c>
    </row>
    <row r="36" spans="1:27" ht="13.5">
      <c r="A36" s="60" t="s">
        <v>62</v>
      </c>
      <c r="B36" s="10"/>
      <c r="C36" s="61">
        <f aca="true" t="shared" si="6" ref="C36:Y36">SUM(C32:C35)</f>
        <v>-136609642</v>
      </c>
      <c r="D36" s="61">
        <f>SUM(D32:D35)</f>
        <v>0</v>
      </c>
      <c r="E36" s="62">
        <f t="shared" si="6"/>
        <v>523353840</v>
      </c>
      <c r="F36" s="63">
        <f t="shared" si="6"/>
        <v>551465226</v>
      </c>
      <c r="G36" s="63">
        <f t="shared" si="6"/>
        <v>608471</v>
      </c>
      <c r="H36" s="63">
        <f t="shared" si="6"/>
        <v>6108768</v>
      </c>
      <c r="I36" s="63">
        <f t="shared" si="6"/>
        <v>29546365</v>
      </c>
      <c r="J36" s="63">
        <f t="shared" si="6"/>
        <v>36263604</v>
      </c>
      <c r="K36" s="63">
        <f t="shared" si="6"/>
        <v>13218296</v>
      </c>
      <c r="L36" s="63">
        <f t="shared" si="6"/>
        <v>11015162</v>
      </c>
      <c r="M36" s="63">
        <f t="shared" si="6"/>
        <v>50172957</v>
      </c>
      <c r="N36" s="63">
        <f t="shared" si="6"/>
        <v>74406415</v>
      </c>
      <c r="O36" s="63">
        <f t="shared" si="6"/>
        <v>4140337</v>
      </c>
      <c r="P36" s="63">
        <f t="shared" si="6"/>
        <v>9981881</v>
      </c>
      <c r="Q36" s="63">
        <f t="shared" si="6"/>
        <v>21025919</v>
      </c>
      <c r="R36" s="63">
        <f t="shared" si="6"/>
        <v>35148137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145818156</v>
      </c>
      <c r="X36" s="63">
        <f t="shared" si="6"/>
        <v>339823730</v>
      </c>
      <c r="Y36" s="63">
        <f t="shared" si="6"/>
        <v>-194005574</v>
      </c>
      <c r="Z36" s="64">
        <f>+IF(X36&lt;&gt;0,+(Y36/X36)*100,0)</f>
        <v>-57.09006077945175</v>
      </c>
      <c r="AA36" s="65">
        <f>SUM(AA32:AA35)</f>
        <v>551465226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2850621</v>
      </c>
      <c r="D5" s="16">
        <f>SUM(D6:D8)</f>
        <v>0</v>
      </c>
      <c r="E5" s="17">
        <f t="shared" si="0"/>
        <v>5550200</v>
      </c>
      <c r="F5" s="18">
        <f t="shared" si="0"/>
        <v>7117200</v>
      </c>
      <c r="G5" s="18">
        <f t="shared" si="0"/>
        <v>0</v>
      </c>
      <c r="H5" s="18">
        <f t="shared" si="0"/>
        <v>6080</v>
      </c>
      <c r="I5" s="18">
        <f t="shared" si="0"/>
        <v>3776</v>
      </c>
      <c r="J5" s="18">
        <f t="shared" si="0"/>
        <v>9856</v>
      </c>
      <c r="K5" s="18">
        <f t="shared" si="0"/>
        <v>16208</v>
      </c>
      <c r="L5" s="18">
        <f t="shared" si="0"/>
        <v>112612</v>
      </c>
      <c r="M5" s="18">
        <f t="shared" si="0"/>
        <v>116417</v>
      </c>
      <c r="N5" s="18">
        <f t="shared" si="0"/>
        <v>245237</v>
      </c>
      <c r="O5" s="18">
        <f t="shared" si="0"/>
        <v>106575</v>
      </c>
      <c r="P5" s="18">
        <f t="shared" si="0"/>
        <v>406920</v>
      </c>
      <c r="Q5" s="18">
        <f t="shared" si="0"/>
        <v>1204446</v>
      </c>
      <c r="R5" s="18">
        <f t="shared" si="0"/>
        <v>1717941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1973034</v>
      </c>
      <c r="X5" s="18">
        <f t="shared" si="0"/>
        <v>5451476</v>
      </c>
      <c r="Y5" s="18">
        <f t="shared" si="0"/>
        <v>-3478442</v>
      </c>
      <c r="Z5" s="4">
        <f>+IF(X5&lt;&gt;0,+(Y5/X5)*100,0)</f>
        <v>-63.807343185588635</v>
      </c>
      <c r="AA5" s="16">
        <f>SUM(AA6:AA8)</f>
        <v>7117200</v>
      </c>
    </row>
    <row r="6" spans="1:27" ht="13.5">
      <c r="A6" s="5" t="s">
        <v>32</v>
      </c>
      <c r="B6" s="3"/>
      <c r="C6" s="19">
        <v>35616</v>
      </c>
      <c r="D6" s="19"/>
      <c r="E6" s="20"/>
      <c r="F6" s="21"/>
      <c r="G6" s="21"/>
      <c r="H6" s="21"/>
      <c r="I6" s="21"/>
      <c r="J6" s="21"/>
      <c r="K6" s="21">
        <v>2900</v>
      </c>
      <c r="L6" s="21">
        <v>3906</v>
      </c>
      <c r="M6" s="21"/>
      <c r="N6" s="21">
        <v>6806</v>
      </c>
      <c r="O6" s="21"/>
      <c r="P6" s="21"/>
      <c r="Q6" s="21">
        <v>2400</v>
      </c>
      <c r="R6" s="21">
        <v>2400</v>
      </c>
      <c r="S6" s="21"/>
      <c r="T6" s="21"/>
      <c r="U6" s="21"/>
      <c r="V6" s="21"/>
      <c r="W6" s="21">
        <v>9206</v>
      </c>
      <c r="X6" s="21"/>
      <c r="Y6" s="21">
        <v>9206</v>
      </c>
      <c r="Z6" s="6"/>
      <c r="AA6" s="28"/>
    </row>
    <row r="7" spans="1:27" ht="13.5">
      <c r="A7" s="5" t="s">
        <v>33</v>
      </c>
      <c r="B7" s="3"/>
      <c r="C7" s="22">
        <v>2813770</v>
      </c>
      <c r="D7" s="22"/>
      <c r="E7" s="23">
        <v>4750200</v>
      </c>
      <c r="F7" s="24">
        <v>7117200</v>
      </c>
      <c r="G7" s="24"/>
      <c r="H7" s="24">
        <v>6080</v>
      </c>
      <c r="I7" s="24">
        <v>3776</v>
      </c>
      <c r="J7" s="24">
        <v>9856</v>
      </c>
      <c r="K7" s="24">
        <v>13308</v>
      </c>
      <c r="L7" s="24">
        <v>108706</v>
      </c>
      <c r="M7" s="24">
        <v>116417</v>
      </c>
      <c r="N7" s="24">
        <v>238431</v>
      </c>
      <c r="O7" s="24">
        <v>106575</v>
      </c>
      <c r="P7" s="24">
        <v>406920</v>
      </c>
      <c r="Q7" s="24">
        <v>1202046</v>
      </c>
      <c r="R7" s="24">
        <v>1715541</v>
      </c>
      <c r="S7" s="24"/>
      <c r="T7" s="24"/>
      <c r="U7" s="24"/>
      <c r="V7" s="24"/>
      <c r="W7" s="24">
        <v>1963828</v>
      </c>
      <c r="X7" s="24">
        <v>5451476</v>
      </c>
      <c r="Y7" s="24">
        <v>-3487648</v>
      </c>
      <c r="Z7" s="7">
        <v>-63.98</v>
      </c>
      <c r="AA7" s="29">
        <v>7117200</v>
      </c>
    </row>
    <row r="8" spans="1:27" ht="13.5">
      <c r="A8" s="5" t="s">
        <v>34</v>
      </c>
      <c r="B8" s="3"/>
      <c r="C8" s="19">
        <v>1235</v>
      </c>
      <c r="D8" s="19"/>
      <c r="E8" s="20">
        <v>800000</v>
      </c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3960535</v>
      </c>
      <c r="D9" s="16">
        <f>SUM(D10:D14)</f>
        <v>0</v>
      </c>
      <c r="E9" s="17">
        <f t="shared" si="1"/>
        <v>5706131</v>
      </c>
      <c r="F9" s="18">
        <f t="shared" si="1"/>
        <v>3941131</v>
      </c>
      <c r="G9" s="18">
        <f t="shared" si="1"/>
        <v>10700</v>
      </c>
      <c r="H9" s="18">
        <f t="shared" si="1"/>
        <v>293259</v>
      </c>
      <c r="I9" s="18">
        <f t="shared" si="1"/>
        <v>81529</v>
      </c>
      <c r="J9" s="18">
        <f t="shared" si="1"/>
        <v>385488</v>
      </c>
      <c r="K9" s="18">
        <f t="shared" si="1"/>
        <v>180294</v>
      </c>
      <c r="L9" s="18">
        <f t="shared" si="1"/>
        <v>459850</v>
      </c>
      <c r="M9" s="18">
        <f t="shared" si="1"/>
        <v>171725</v>
      </c>
      <c r="N9" s="18">
        <f t="shared" si="1"/>
        <v>811869</v>
      </c>
      <c r="O9" s="18">
        <f t="shared" si="1"/>
        <v>538473</v>
      </c>
      <c r="P9" s="18">
        <f t="shared" si="1"/>
        <v>1234</v>
      </c>
      <c r="Q9" s="18">
        <f t="shared" si="1"/>
        <v>851</v>
      </c>
      <c r="R9" s="18">
        <f t="shared" si="1"/>
        <v>540558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1737915</v>
      </c>
      <c r="X9" s="18">
        <f t="shared" si="1"/>
        <v>3305568</v>
      </c>
      <c r="Y9" s="18">
        <f t="shared" si="1"/>
        <v>-1567653</v>
      </c>
      <c r="Z9" s="4">
        <f>+IF(X9&lt;&gt;0,+(Y9/X9)*100,0)</f>
        <v>-47.42461809891674</v>
      </c>
      <c r="AA9" s="30">
        <f>SUM(AA10:AA14)</f>
        <v>3941131</v>
      </c>
    </row>
    <row r="10" spans="1:27" ht="13.5">
      <c r="A10" s="5" t="s">
        <v>36</v>
      </c>
      <c r="B10" s="3"/>
      <c r="C10" s="19">
        <v>208889</v>
      </c>
      <c r="D10" s="19"/>
      <c r="E10" s="20">
        <v>1506400</v>
      </c>
      <c r="F10" s="21">
        <v>1506400</v>
      </c>
      <c r="G10" s="21"/>
      <c r="H10" s="21"/>
      <c r="I10" s="21"/>
      <c r="J10" s="21"/>
      <c r="K10" s="21">
        <v>39150</v>
      </c>
      <c r="L10" s="21"/>
      <c r="M10" s="21">
        <v>6250</v>
      </c>
      <c r="N10" s="21">
        <v>45400</v>
      </c>
      <c r="O10" s="21"/>
      <c r="P10" s="21"/>
      <c r="Q10" s="21"/>
      <c r="R10" s="21"/>
      <c r="S10" s="21"/>
      <c r="T10" s="21"/>
      <c r="U10" s="21"/>
      <c r="V10" s="21"/>
      <c r="W10" s="21">
        <v>45400</v>
      </c>
      <c r="X10" s="21">
        <v>1129798</v>
      </c>
      <c r="Y10" s="21">
        <v>-1084398</v>
      </c>
      <c r="Z10" s="6">
        <v>-95.98</v>
      </c>
      <c r="AA10" s="28">
        <v>1506400</v>
      </c>
    </row>
    <row r="11" spans="1:27" ht="13.5">
      <c r="A11" s="5" t="s">
        <v>37</v>
      </c>
      <c r="B11" s="3"/>
      <c r="C11" s="19">
        <v>3648124</v>
      </c>
      <c r="D11" s="19"/>
      <c r="E11" s="20">
        <v>2406831</v>
      </c>
      <c r="F11" s="21">
        <v>2406831</v>
      </c>
      <c r="G11" s="21">
        <v>10700</v>
      </c>
      <c r="H11" s="21">
        <v>293259</v>
      </c>
      <c r="I11" s="21">
        <v>81529</v>
      </c>
      <c r="J11" s="21">
        <v>385488</v>
      </c>
      <c r="K11" s="21">
        <v>138044</v>
      </c>
      <c r="L11" s="21">
        <v>459850</v>
      </c>
      <c r="M11" s="21">
        <v>165475</v>
      </c>
      <c r="N11" s="21">
        <v>763369</v>
      </c>
      <c r="O11" s="21">
        <v>72535</v>
      </c>
      <c r="P11" s="21">
        <v>1234</v>
      </c>
      <c r="Q11" s="21">
        <v>851</v>
      </c>
      <c r="R11" s="21">
        <v>74620</v>
      </c>
      <c r="S11" s="21"/>
      <c r="T11" s="21"/>
      <c r="U11" s="21"/>
      <c r="V11" s="21"/>
      <c r="W11" s="21">
        <v>1223477</v>
      </c>
      <c r="X11" s="21">
        <v>2148995</v>
      </c>
      <c r="Y11" s="21">
        <v>-925518</v>
      </c>
      <c r="Z11" s="6">
        <v>-43.07</v>
      </c>
      <c r="AA11" s="28">
        <v>2406831</v>
      </c>
    </row>
    <row r="12" spans="1:27" ht="13.5">
      <c r="A12" s="5" t="s">
        <v>38</v>
      </c>
      <c r="B12" s="3"/>
      <c r="C12" s="19">
        <v>99722</v>
      </c>
      <c r="D12" s="19"/>
      <c r="E12" s="20">
        <v>1765000</v>
      </c>
      <c r="F12" s="21"/>
      <c r="G12" s="21"/>
      <c r="H12" s="21"/>
      <c r="I12" s="21"/>
      <c r="J12" s="21"/>
      <c r="K12" s="21"/>
      <c r="L12" s="21"/>
      <c r="M12" s="21"/>
      <c r="N12" s="21"/>
      <c r="O12" s="21">
        <v>465938</v>
      </c>
      <c r="P12" s="21"/>
      <c r="Q12" s="21"/>
      <c r="R12" s="21">
        <v>465938</v>
      </c>
      <c r="S12" s="21"/>
      <c r="T12" s="21"/>
      <c r="U12" s="21"/>
      <c r="V12" s="21"/>
      <c r="W12" s="21">
        <v>465938</v>
      </c>
      <c r="X12" s="21"/>
      <c r="Y12" s="21">
        <v>465938</v>
      </c>
      <c r="Z12" s="6"/>
      <c r="AA12" s="28"/>
    </row>
    <row r="13" spans="1:27" ht="13.5">
      <c r="A13" s="5" t="s">
        <v>39</v>
      </c>
      <c r="B13" s="3"/>
      <c r="C13" s="19">
        <v>3800</v>
      </c>
      <c r="D13" s="19"/>
      <c r="E13" s="20">
        <v>27900</v>
      </c>
      <c r="F13" s="21">
        <v>27900</v>
      </c>
      <c r="G13" s="21"/>
      <c r="H13" s="21"/>
      <c r="I13" s="21"/>
      <c r="J13" s="21"/>
      <c r="K13" s="21">
        <v>3100</v>
      </c>
      <c r="L13" s="21"/>
      <c r="M13" s="21"/>
      <c r="N13" s="21">
        <v>3100</v>
      </c>
      <c r="O13" s="21"/>
      <c r="P13" s="21"/>
      <c r="Q13" s="21"/>
      <c r="R13" s="21"/>
      <c r="S13" s="21"/>
      <c r="T13" s="21"/>
      <c r="U13" s="21"/>
      <c r="V13" s="21"/>
      <c r="W13" s="21">
        <v>3100</v>
      </c>
      <c r="X13" s="21">
        <v>26775</v>
      </c>
      <c r="Y13" s="21">
        <v>-23675</v>
      </c>
      <c r="Z13" s="6">
        <v>-88.42</v>
      </c>
      <c r="AA13" s="28">
        <v>27900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16150304</v>
      </c>
      <c r="D15" s="16">
        <f>SUM(D16:D18)</f>
        <v>0</v>
      </c>
      <c r="E15" s="17">
        <f t="shared" si="2"/>
        <v>15096738</v>
      </c>
      <c r="F15" s="18">
        <f t="shared" si="2"/>
        <v>15131738</v>
      </c>
      <c r="G15" s="18">
        <f t="shared" si="2"/>
        <v>0</v>
      </c>
      <c r="H15" s="18">
        <f t="shared" si="2"/>
        <v>200622</v>
      </c>
      <c r="I15" s="18">
        <f t="shared" si="2"/>
        <v>1366513</v>
      </c>
      <c r="J15" s="18">
        <f t="shared" si="2"/>
        <v>1567135</v>
      </c>
      <c r="K15" s="18">
        <f t="shared" si="2"/>
        <v>1174498</v>
      </c>
      <c r="L15" s="18">
        <f t="shared" si="2"/>
        <v>1361299</v>
      </c>
      <c r="M15" s="18">
        <f t="shared" si="2"/>
        <v>372327</v>
      </c>
      <c r="N15" s="18">
        <f t="shared" si="2"/>
        <v>2908124</v>
      </c>
      <c r="O15" s="18">
        <f t="shared" si="2"/>
        <v>370503</v>
      </c>
      <c r="P15" s="18">
        <f t="shared" si="2"/>
        <v>969957</v>
      </c>
      <c r="Q15" s="18">
        <f t="shared" si="2"/>
        <v>1079957</v>
      </c>
      <c r="R15" s="18">
        <f t="shared" si="2"/>
        <v>2420417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6895676</v>
      </c>
      <c r="X15" s="18">
        <f t="shared" si="2"/>
        <v>14088186</v>
      </c>
      <c r="Y15" s="18">
        <f t="shared" si="2"/>
        <v>-7192510</v>
      </c>
      <c r="Z15" s="4">
        <f>+IF(X15&lt;&gt;0,+(Y15/X15)*100,0)</f>
        <v>-51.05348552326041</v>
      </c>
      <c r="AA15" s="30">
        <f>SUM(AA16:AA18)</f>
        <v>15131738</v>
      </c>
    </row>
    <row r="16" spans="1:27" ht="13.5">
      <c r="A16" s="5" t="s">
        <v>42</v>
      </c>
      <c r="B16" s="3"/>
      <c r="C16" s="19">
        <v>864761</v>
      </c>
      <c r="D16" s="19"/>
      <c r="E16" s="20">
        <v>60000</v>
      </c>
      <c r="F16" s="21">
        <v>60000</v>
      </c>
      <c r="G16" s="21"/>
      <c r="H16" s="21">
        <v>118957</v>
      </c>
      <c r="I16" s="21">
        <v>296484</v>
      </c>
      <c r="J16" s="21">
        <v>415441</v>
      </c>
      <c r="K16" s="21">
        <v>43161</v>
      </c>
      <c r="L16" s="21">
        <v>311093</v>
      </c>
      <c r="M16" s="21">
        <v>80463</v>
      </c>
      <c r="N16" s="21">
        <v>434717</v>
      </c>
      <c r="O16" s="21">
        <v>-66341</v>
      </c>
      <c r="P16" s="21">
        <v>20000</v>
      </c>
      <c r="Q16" s="21"/>
      <c r="R16" s="21">
        <v>-46341</v>
      </c>
      <c r="S16" s="21"/>
      <c r="T16" s="21"/>
      <c r="U16" s="21"/>
      <c r="V16" s="21"/>
      <c r="W16" s="21">
        <v>803817</v>
      </c>
      <c r="X16" s="21">
        <v>60000</v>
      </c>
      <c r="Y16" s="21">
        <v>743817</v>
      </c>
      <c r="Z16" s="6">
        <v>1239.69</v>
      </c>
      <c r="AA16" s="28">
        <v>60000</v>
      </c>
    </row>
    <row r="17" spans="1:27" ht="13.5">
      <c r="A17" s="5" t="s">
        <v>43</v>
      </c>
      <c r="B17" s="3"/>
      <c r="C17" s="19">
        <v>15285543</v>
      </c>
      <c r="D17" s="19"/>
      <c r="E17" s="20">
        <v>15036738</v>
      </c>
      <c r="F17" s="21">
        <v>15071738</v>
      </c>
      <c r="G17" s="21"/>
      <c r="H17" s="21">
        <v>81665</v>
      </c>
      <c r="I17" s="21">
        <v>1070029</v>
      </c>
      <c r="J17" s="21">
        <v>1151694</v>
      </c>
      <c r="K17" s="21">
        <v>1131337</v>
      </c>
      <c r="L17" s="21">
        <v>1050206</v>
      </c>
      <c r="M17" s="21">
        <v>291864</v>
      </c>
      <c r="N17" s="21">
        <v>2473407</v>
      </c>
      <c r="O17" s="21">
        <v>436844</v>
      </c>
      <c r="P17" s="21">
        <v>949957</v>
      </c>
      <c r="Q17" s="21">
        <v>1079957</v>
      </c>
      <c r="R17" s="21">
        <v>2466758</v>
      </c>
      <c r="S17" s="21"/>
      <c r="T17" s="21"/>
      <c r="U17" s="21"/>
      <c r="V17" s="21"/>
      <c r="W17" s="21">
        <v>6091859</v>
      </c>
      <c r="X17" s="21">
        <v>14028186</v>
      </c>
      <c r="Y17" s="21">
        <v>-7936327</v>
      </c>
      <c r="Z17" s="6">
        <v>-56.57</v>
      </c>
      <c r="AA17" s="28">
        <v>15071738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14284258</v>
      </c>
      <c r="D19" s="16">
        <f>SUM(D20:D23)</f>
        <v>0</v>
      </c>
      <c r="E19" s="17">
        <f t="shared" si="3"/>
        <v>20855670</v>
      </c>
      <c r="F19" s="18">
        <f t="shared" si="3"/>
        <v>24487102</v>
      </c>
      <c r="G19" s="18">
        <f t="shared" si="3"/>
        <v>0</v>
      </c>
      <c r="H19" s="18">
        <f t="shared" si="3"/>
        <v>17930</v>
      </c>
      <c r="I19" s="18">
        <f t="shared" si="3"/>
        <v>285863</v>
      </c>
      <c r="J19" s="18">
        <f t="shared" si="3"/>
        <v>303793</v>
      </c>
      <c r="K19" s="18">
        <f t="shared" si="3"/>
        <v>251736</v>
      </c>
      <c r="L19" s="18">
        <f t="shared" si="3"/>
        <v>990368</v>
      </c>
      <c r="M19" s="18">
        <f t="shared" si="3"/>
        <v>508957</v>
      </c>
      <c r="N19" s="18">
        <f t="shared" si="3"/>
        <v>1751061</v>
      </c>
      <c r="O19" s="18">
        <f t="shared" si="3"/>
        <v>1206535</v>
      </c>
      <c r="P19" s="18">
        <f t="shared" si="3"/>
        <v>1987812</v>
      </c>
      <c r="Q19" s="18">
        <f t="shared" si="3"/>
        <v>3394820</v>
      </c>
      <c r="R19" s="18">
        <f t="shared" si="3"/>
        <v>6589167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8644021</v>
      </c>
      <c r="X19" s="18">
        <f t="shared" si="3"/>
        <v>20108471</v>
      </c>
      <c r="Y19" s="18">
        <f t="shared" si="3"/>
        <v>-11464450</v>
      </c>
      <c r="Z19" s="4">
        <f>+IF(X19&lt;&gt;0,+(Y19/X19)*100,0)</f>
        <v>-57.01303694348516</v>
      </c>
      <c r="AA19" s="30">
        <f>SUM(AA20:AA23)</f>
        <v>24487102</v>
      </c>
    </row>
    <row r="20" spans="1:27" ht="13.5">
      <c r="A20" s="5" t="s">
        <v>46</v>
      </c>
      <c r="B20" s="3"/>
      <c r="C20" s="19">
        <v>9351034</v>
      </c>
      <c r="D20" s="19"/>
      <c r="E20" s="20">
        <v>3723652</v>
      </c>
      <c r="F20" s="21">
        <v>4166030</v>
      </c>
      <c r="G20" s="21"/>
      <c r="H20" s="21"/>
      <c r="I20" s="21">
        <v>58823</v>
      </c>
      <c r="J20" s="21">
        <v>58823</v>
      </c>
      <c r="K20" s="21">
        <v>41715</v>
      </c>
      <c r="L20" s="21">
        <v>208450</v>
      </c>
      <c r="M20" s="21">
        <v>22656</v>
      </c>
      <c r="N20" s="21">
        <v>272821</v>
      </c>
      <c r="O20" s="21">
        <v>784904</v>
      </c>
      <c r="P20" s="21">
        <v>1591777</v>
      </c>
      <c r="Q20" s="21">
        <v>2503530</v>
      </c>
      <c r="R20" s="21">
        <v>4880211</v>
      </c>
      <c r="S20" s="21"/>
      <c r="T20" s="21"/>
      <c r="U20" s="21"/>
      <c r="V20" s="21"/>
      <c r="W20" s="21">
        <v>5211855</v>
      </c>
      <c r="X20" s="21">
        <v>3617907</v>
      </c>
      <c r="Y20" s="21">
        <v>1593948</v>
      </c>
      <c r="Z20" s="6">
        <v>44.06</v>
      </c>
      <c r="AA20" s="28">
        <v>4166030</v>
      </c>
    </row>
    <row r="21" spans="1:27" ht="13.5">
      <c r="A21" s="5" t="s">
        <v>47</v>
      </c>
      <c r="B21" s="3"/>
      <c r="C21" s="19">
        <v>1584912</v>
      </c>
      <c r="D21" s="19"/>
      <c r="E21" s="20">
        <v>3010000</v>
      </c>
      <c r="F21" s="21">
        <v>5312588</v>
      </c>
      <c r="G21" s="21"/>
      <c r="H21" s="21">
        <v>17930</v>
      </c>
      <c r="I21" s="21">
        <v>227040</v>
      </c>
      <c r="J21" s="21">
        <v>244970</v>
      </c>
      <c r="K21" s="21">
        <v>150171</v>
      </c>
      <c r="L21" s="21">
        <v>19233</v>
      </c>
      <c r="M21" s="21">
        <v>460326</v>
      </c>
      <c r="N21" s="21">
        <v>629730</v>
      </c>
      <c r="O21" s="21">
        <v>421631</v>
      </c>
      <c r="P21" s="21"/>
      <c r="Q21" s="21">
        <v>3525</v>
      </c>
      <c r="R21" s="21">
        <v>425156</v>
      </c>
      <c r="S21" s="21"/>
      <c r="T21" s="21"/>
      <c r="U21" s="21"/>
      <c r="V21" s="21"/>
      <c r="W21" s="21">
        <v>1299856</v>
      </c>
      <c r="X21" s="21">
        <v>5012585</v>
      </c>
      <c r="Y21" s="21">
        <v>-3712729</v>
      </c>
      <c r="Z21" s="6">
        <v>-74.07</v>
      </c>
      <c r="AA21" s="28">
        <v>5312588</v>
      </c>
    </row>
    <row r="22" spans="1:27" ht="13.5">
      <c r="A22" s="5" t="s">
        <v>48</v>
      </c>
      <c r="B22" s="3"/>
      <c r="C22" s="22">
        <v>766267</v>
      </c>
      <c r="D22" s="22"/>
      <c r="E22" s="23">
        <v>14122018</v>
      </c>
      <c r="F22" s="24">
        <v>15008484</v>
      </c>
      <c r="G22" s="24"/>
      <c r="H22" s="24"/>
      <c r="I22" s="24"/>
      <c r="J22" s="24"/>
      <c r="K22" s="24"/>
      <c r="L22" s="24"/>
      <c r="M22" s="24"/>
      <c r="N22" s="24"/>
      <c r="O22" s="24"/>
      <c r="P22" s="24">
        <v>396035</v>
      </c>
      <c r="Q22" s="24">
        <v>820100</v>
      </c>
      <c r="R22" s="24">
        <v>1216135</v>
      </c>
      <c r="S22" s="24"/>
      <c r="T22" s="24"/>
      <c r="U22" s="24"/>
      <c r="V22" s="24"/>
      <c r="W22" s="24">
        <v>1216135</v>
      </c>
      <c r="X22" s="24">
        <v>11477979</v>
      </c>
      <c r="Y22" s="24">
        <v>-10261844</v>
      </c>
      <c r="Z22" s="7">
        <v>-89.4</v>
      </c>
      <c r="AA22" s="29">
        <v>15008484</v>
      </c>
    </row>
    <row r="23" spans="1:27" ht="13.5">
      <c r="A23" s="5" t="s">
        <v>49</v>
      </c>
      <c r="B23" s="3"/>
      <c r="C23" s="19">
        <v>2582045</v>
      </c>
      <c r="D23" s="19"/>
      <c r="E23" s="20"/>
      <c r="F23" s="21"/>
      <c r="G23" s="21"/>
      <c r="H23" s="21"/>
      <c r="I23" s="21"/>
      <c r="J23" s="21"/>
      <c r="K23" s="21">
        <v>59850</v>
      </c>
      <c r="L23" s="21">
        <v>762685</v>
      </c>
      <c r="M23" s="21">
        <v>25975</v>
      </c>
      <c r="N23" s="21">
        <v>848510</v>
      </c>
      <c r="O23" s="21"/>
      <c r="P23" s="21"/>
      <c r="Q23" s="21">
        <v>67665</v>
      </c>
      <c r="R23" s="21">
        <v>67665</v>
      </c>
      <c r="S23" s="21"/>
      <c r="T23" s="21"/>
      <c r="U23" s="21"/>
      <c r="V23" s="21"/>
      <c r="W23" s="21">
        <v>916175</v>
      </c>
      <c r="X23" s="21"/>
      <c r="Y23" s="21">
        <v>916175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37245718</v>
      </c>
      <c r="D25" s="50">
        <f>+D5+D9+D15+D19+D24</f>
        <v>0</v>
      </c>
      <c r="E25" s="51">
        <f t="shared" si="4"/>
        <v>47208739</v>
      </c>
      <c r="F25" s="52">
        <f t="shared" si="4"/>
        <v>50677171</v>
      </c>
      <c r="G25" s="52">
        <f t="shared" si="4"/>
        <v>10700</v>
      </c>
      <c r="H25" s="52">
        <f t="shared" si="4"/>
        <v>517891</v>
      </c>
      <c r="I25" s="52">
        <f t="shared" si="4"/>
        <v>1737681</v>
      </c>
      <c r="J25" s="52">
        <f t="shared" si="4"/>
        <v>2266272</v>
      </c>
      <c r="K25" s="52">
        <f t="shared" si="4"/>
        <v>1622736</v>
      </c>
      <c r="L25" s="52">
        <f t="shared" si="4"/>
        <v>2924129</v>
      </c>
      <c r="M25" s="52">
        <f t="shared" si="4"/>
        <v>1169426</v>
      </c>
      <c r="N25" s="52">
        <f t="shared" si="4"/>
        <v>5716291</v>
      </c>
      <c r="O25" s="52">
        <f t="shared" si="4"/>
        <v>2222086</v>
      </c>
      <c r="P25" s="52">
        <f t="shared" si="4"/>
        <v>3365923</v>
      </c>
      <c r="Q25" s="52">
        <f t="shared" si="4"/>
        <v>5680074</v>
      </c>
      <c r="R25" s="52">
        <f t="shared" si="4"/>
        <v>11268083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19250646</v>
      </c>
      <c r="X25" s="52">
        <f t="shared" si="4"/>
        <v>42953701</v>
      </c>
      <c r="Y25" s="52">
        <f t="shared" si="4"/>
        <v>-23703055</v>
      </c>
      <c r="Z25" s="53">
        <f>+IF(X25&lt;&gt;0,+(Y25/X25)*100,0)</f>
        <v>-55.182800196891066</v>
      </c>
      <c r="AA25" s="54">
        <f>+AA5+AA9+AA15+AA19+AA24</f>
        <v>50677171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15742007</v>
      </c>
      <c r="D28" s="19"/>
      <c r="E28" s="20">
        <v>9791087</v>
      </c>
      <c r="F28" s="21">
        <v>9791087</v>
      </c>
      <c r="G28" s="21">
        <v>10700</v>
      </c>
      <c r="H28" s="21">
        <v>96303</v>
      </c>
      <c r="I28" s="21">
        <v>786094</v>
      </c>
      <c r="J28" s="21">
        <v>893097</v>
      </c>
      <c r="K28" s="21">
        <v>600093</v>
      </c>
      <c r="L28" s="21">
        <v>544773</v>
      </c>
      <c r="M28" s="21"/>
      <c r="N28" s="21">
        <v>1144866</v>
      </c>
      <c r="O28" s="21"/>
      <c r="P28" s="21">
        <v>2758793</v>
      </c>
      <c r="Q28" s="21">
        <v>3093410</v>
      </c>
      <c r="R28" s="21">
        <v>5852203</v>
      </c>
      <c r="S28" s="21"/>
      <c r="T28" s="21"/>
      <c r="U28" s="21"/>
      <c r="V28" s="21"/>
      <c r="W28" s="21">
        <v>7890166</v>
      </c>
      <c r="X28" s="21">
        <v>8448200</v>
      </c>
      <c r="Y28" s="21">
        <v>-558034</v>
      </c>
      <c r="Z28" s="6">
        <v>-6.61</v>
      </c>
      <c r="AA28" s="19">
        <v>9791087</v>
      </c>
    </row>
    <row r="29" spans="1:27" ht="13.5">
      <c r="A29" s="56" t="s">
        <v>55</v>
      </c>
      <c r="B29" s="3"/>
      <c r="C29" s="19">
        <v>1230622</v>
      </c>
      <c r="D29" s="19"/>
      <c r="E29" s="20"/>
      <c r="F29" s="21"/>
      <c r="G29" s="21"/>
      <c r="H29" s="21">
        <v>118957</v>
      </c>
      <c r="I29" s="21">
        <v>296484</v>
      </c>
      <c r="J29" s="21">
        <v>415441</v>
      </c>
      <c r="K29" s="21"/>
      <c r="L29" s="21">
        <v>311093</v>
      </c>
      <c r="M29" s="21">
        <v>74503</v>
      </c>
      <c r="N29" s="21">
        <v>385596</v>
      </c>
      <c r="O29" s="21">
        <v>-66341</v>
      </c>
      <c r="P29" s="21">
        <v>20000</v>
      </c>
      <c r="Q29" s="21">
        <v>1184327</v>
      </c>
      <c r="R29" s="21">
        <v>1137986</v>
      </c>
      <c r="S29" s="21"/>
      <c r="T29" s="21"/>
      <c r="U29" s="21"/>
      <c r="V29" s="21"/>
      <c r="W29" s="21">
        <v>1939023</v>
      </c>
      <c r="X29" s="21"/>
      <c r="Y29" s="21">
        <v>1939023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16972629</v>
      </c>
      <c r="D32" s="25">
        <f>SUM(D28:D31)</f>
        <v>0</v>
      </c>
      <c r="E32" s="26">
        <f t="shared" si="5"/>
        <v>9791087</v>
      </c>
      <c r="F32" s="27">
        <f t="shared" si="5"/>
        <v>9791087</v>
      </c>
      <c r="G32" s="27">
        <f t="shared" si="5"/>
        <v>10700</v>
      </c>
      <c r="H32" s="27">
        <f t="shared" si="5"/>
        <v>215260</v>
      </c>
      <c r="I32" s="27">
        <f t="shared" si="5"/>
        <v>1082578</v>
      </c>
      <c r="J32" s="27">
        <f t="shared" si="5"/>
        <v>1308538</v>
      </c>
      <c r="K32" s="27">
        <f t="shared" si="5"/>
        <v>600093</v>
      </c>
      <c r="L32" s="27">
        <f t="shared" si="5"/>
        <v>855866</v>
      </c>
      <c r="M32" s="27">
        <f t="shared" si="5"/>
        <v>74503</v>
      </c>
      <c r="N32" s="27">
        <f t="shared" si="5"/>
        <v>1530462</v>
      </c>
      <c r="O32" s="27">
        <f t="shared" si="5"/>
        <v>-66341</v>
      </c>
      <c r="P32" s="27">
        <f t="shared" si="5"/>
        <v>2778793</v>
      </c>
      <c r="Q32" s="27">
        <f t="shared" si="5"/>
        <v>4277737</v>
      </c>
      <c r="R32" s="27">
        <f t="shared" si="5"/>
        <v>6990189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9829189</v>
      </c>
      <c r="X32" s="27">
        <f t="shared" si="5"/>
        <v>8448200</v>
      </c>
      <c r="Y32" s="27">
        <f t="shared" si="5"/>
        <v>1380989</v>
      </c>
      <c r="Z32" s="13">
        <f>+IF(X32&lt;&gt;0,+(Y32/X32)*100,0)</f>
        <v>16.346547193485</v>
      </c>
      <c r="AA32" s="31">
        <f>SUM(AA28:AA31)</f>
        <v>9791087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5595865</v>
      </c>
      <c r="D34" s="19"/>
      <c r="E34" s="20">
        <v>6970082</v>
      </c>
      <c r="F34" s="21">
        <v>6948082</v>
      </c>
      <c r="G34" s="21"/>
      <c r="H34" s="21">
        <v>89930</v>
      </c>
      <c r="I34" s="21">
        <v>227040</v>
      </c>
      <c r="J34" s="21">
        <v>316970</v>
      </c>
      <c r="K34" s="21">
        <v>219865</v>
      </c>
      <c r="L34" s="21">
        <v>965421</v>
      </c>
      <c r="M34" s="21">
        <v>25975</v>
      </c>
      <c r="N34" s="21">
        <v>1211261</v>
      </c>
      <c r="O34" s="21">
        <v>1570225</v>
      </c>
      <c r="P34" s="21">
        <v>73178</v>
      </c>
      <c r="Q34" s="21">
        <v>348902</v>
      </c>
      <c r="R34" s="21">
        <v>1992305</v>
      </c>
      <c r="S34" s="21"/>
      <c r="T34" s="21"/>
      <c r="U34" s="21"/>
      <c r="V34" s="21"/>
      <c r="W34" s="21">
        <v>3520536</v>
      </c>
      <c r="X34" s="21">
        <v>5827851</v>
      </c>
      <c r="Y34" s="21">
        <v>-2307315</v>
      </c>
      <c r="Z34" s="6">
        <v>-39.59</v>
      </c>
      <c r="AA34" s="28">
        <v>6948082</v>
      </c>
    </row>
    <row r="35" spans="1:27" ht="13.5">
      <c r="A35" s="59" t="s">
        <v>61</v>
      </c>
      <c r="B35" s="3"/>
      <c r="C35" s="19">
        <v>13594915</v>
      </c>
      <c r="D35" s="19"/>
      <c r="E35" s="20">
        <v>14008870</v>
      </c>
      <c r="F35" s="21">
        <v>14282750</v>
      </c>
      <c r="G35" s="21"/>
      <c r="H35" s="21">
        <v>212701</v>
      </c>
      <c r="I35" s="21">
        <v>428063</v>
      </c>
      <c r="J35" s="21">
        <v>640764</v>
      </c>
      <c r="K35" s="21">
        <v>802778</v>
      </c>
      <c r="L35" s="21">
        <v>1102842</v>
      </c>
      <c r="M35" s="21">
        <v>1026668</v>
      </c>
      <c r="N35" s="21">
        <v>2932288</v>
      </c>
      <c r="O35" s="21">
        <v>761157</v>
      </c>
      <c r="P35" s="21">
        <v>513952</v>
      </c>
      <c r="Q35" s="21">
        <v>1053435</v>
      </c>
      <c r="R35" s="21">
        <v>2328544</v>
      </c>
      <c r="S35" s="21"/>
      <c r="T35" s="21"/>
      <c r="U35" s="21"/>
      <c r="V35" s="21"/>
      <c r="W35" s="21">
        <v>5901596</v>
      </c>
      <c r="X35" s="21">
        <v>12715999</v>
      </c>
      <c r="Y35" s="21">
        <v>-6814403</v>
      </c>
      <c r="Z35" s="6">
        <v>-53.59</v>
      </c>
      <c r="AA35" s="28">
        <v>14282750</v>
      </c>
    </row>
    <row r="36" spans="1:27" ht="13.5">
      <c r="A36" s="60" t="s">
        <v>62</v>
      </c>
      <c r="B36" s="10"/>
      <c r="C36" s="61">
        <f aca="true" t="shared" si="6" ref="C36:Y36">SUM(C32:C35)</f>
        <v>36163409</v>
      </c>
      <c r="D36" s="61">
        <f>SUM(D32:D35)</f>
        <v>0</v>
      </c>
      <c r="E36" s="62">
        <f t="shared" si="6"/>
        <v>30770039</v>
      </c>
      <c r="F36" s="63">
        <f t="shared" si="6"/>
        <v>31021919</v>
      </c>
      <c r="G36" s="63">
        <f t="shared" si="6"/>
        <v>10700</v>
      </c>
      <c r="H36" s="63">
        <f t="shared" si="6"/>
        <v>517891</v>
      </c>
      <c r="I36" s="63">
        <f t="shared" si="6"/>
        <v>1737681</v>
      </c>
      <c r="J36" s="63">
        <f t="shared" si="6"/>
        <v>2266272</v>
      </c>
      <c r="K36" s="63">
        <f t="shared" si="6"/>
        <v>1622736</v>
      </c>
      <c r="L36" s="63">
        <f t="shared" si="6"/>
        <v>2924129</v>
      </c>
      <c r="M36" s="63">
        <f t="shared" si="6"/>
        <v>1127146</v>
      </c>
      <c r="N36" s="63">
        <f t="shared" si="6"/>
        <v>5674011</v>
      </c>
      <c r="O36" s="63">
        <f t="shared" si="6"/>
        <v>2265041</v>
      </c>
      <c r="P36" s="63">
        <f t="shared" si="6"/>
        <v>3365923</v>
      </c>
      <c r="Q36" s="63">
        <f t="shared" si="6"/>
        <v>5680074</v>
      </c>
      <c r="R36" s="63">
        <f t="shared" si="6"/>
        <v>11311038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19251321</v>
      </c>
      <c r="X36" s="63">
        <f t="shared" si="6"/>
        <v>26992050</v>
      </c>
      <c r="Y36" s="63">
        <f t="shared" si="6"/>
        <v>-7740729</v>
      </c>
      <c r="Z36" s="64">
        <f>+IF(X36&lt;&gt;0,+(Y36/X36)*100,0)</f>
        <v>-28.677810688702788</v>
      </c>
      <c r="AA36" s="65">
        <f>SUM(AA32:AA35)</f>
        <v>31021919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15749304</v>
      </c>
      <c r="D5" s="16">
        <f>SUM(D6:D8)</f>
        <v>0</v>
      </c>
      <c r="E5" s="17">
        <f t="shared" si="0"/>
        <v>1181000</v>
      </c>
      <c r="F5" s="18">
        <f t="shared" si="0"/>
        <v>1027900</v>
      </c>
      <c r="G5" s="18">
        <f t="shared" si="0"/>
        <v>0</v>
      </c>
      <c r="H5" s="18">
        <f t="shared" si="0"/>
        <v>133399</v>
      </c>
      <c r="I5" s="18">
        <f t="shared" si="0"/>
        <v>28073</v>
      </c>
      <c r="J5" s="18">
        <f t="shared" si="0"/>
        <v>161472</v>
      </c>
      <c r="K5" s="18">
        <f t="shared" si="0"/>
        <v>3459</v>
      </c>
      <c r="L5" s="18">
        <f t="shared" si="0"/>
        <v>11740</v>
      </c>
      <c r="M5" s="18">
        <f t="shared" si="0"/>
        <v>9317</v>
      </c>
      <c r="N5" s="18">
        <f t="shared" si="0"/>
        <v>24516</v>
      </c>
      <c r="O5" s="18">
        <f t="shared" si="0"/>
        <v>7776</v>
      </c>
      <c r="P5" s="18">
        <f t="shared" si="0"/>
        <v>100661</v>
      </c>
      <c r="Q5" s="18">
        <f t="shared" si="0"/>
        <v>314887</v>
      </c>
      <c r="R5" s="18">
        <f t="shared" si="0"/>
        <v>423324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609312</v>
      </c>
      <c r="X5" s="18">
        <f t="shared" si="0"/>
        <v>770904</v>
      </c>
      <c r="Y5" s="18">
        <f t="shared" si="0"/>
        <v>-161592</v>
      </c>
      <c r="Z5" s="4">
        <f>+IF(X5&lt;&gt;0,+(Y5/X5)*100,0)</f>
        <v>-20.961364839201767</v>
      </c>
      <c r="AA5" s="16">
        <f>SUM(AA6:AA8)</f>
        <v>1027900</v>
      </c>
    </row>
    <row r="6" spans="1:27" ht="13.5">
      <c r="A6" s="5" t="s">
        <v>32</v>
      </c>
      <c r="B6" s="3"/>
      <c r="C6" s="19"/>
      <c r="D6" s="19"/>
      <c r="E6" s="20">
        <v>6000</v>
      </c>
      <c r="F6" s="21">
        <v>4500</v>
      </c>
      <c r="G6" s="21"/>
      <c r="H6" s="21"/>
      <c r="I6" s="21"/>
      <c r="J6" s="21"/>
      <c r="K6" s="21"/>
      <c r="L6" s="21"/>
      <c r="M6" s="21"/>
      <c r="N6" s="21"/>
      <c r="O6" s="21"/>
      <c r="P6" s="21">
        <v>4406</v>
      </c>
      <c r="Q6" s="21"/>
      <c r="R6" s="21">
        <v>4406</v>
      </c>
      <c r="S6" s="21"/>
      <c r="T6" s="21"/>
      <c r="U6" s="21"/>
      <c r="V6" s="21"/>
      <c r="W6" s="21">
        <v>4406</v>
      </c>
      <c r="X6" s="21">
        <v>3375</v>
      </c>
      <c r="Y6" s="21">
        <v>1031</v>
      </c>
      <c r="Z6" s="6">
        <v>30.55</v>
      </c>
      <c r="AA6" s="28">
        <v>4500</v>
      </c>
    </row>
    <row r="7" spans="1:27" ht="13.5">
      <c r="A7" s="5" t="s">
        <v>33</v>
      </c>
      <c r="B7" s="3"/>
      <c r="C7" s="22">
        <v>15749304</v>
      </c>
      <c r="D7" s="22"/>
      <c r="E7" s="23">
        <v>1175000</v>
      </c>
      <c r="F7" s="24">
        <v>1023400</v>
      </c>
      <c r="G7" s="24"/>
      <c r="H7" s="24">
        <v>133399</v>
      </c>
      <c r="I7" s="24">
        <v>28073</v>
      </c>
      <c r="J7" s="24">
        <v>161472</v>
      </c>
      <c r="K7" s="24">
        <v>3459</v>
      </c>
      <c r="L7" s="24">
        <v>11740</v>
      </c>
      <c r="M7" s="24">
        <v>9317</v>
      </c>
      <c r="N7" s="24">
        <v>24516</v>
      </c>
      <c r="O7" s="24">
        <v>7776</v>
      </c>
      <c r="P7" s="24">
        <v>96255</v>
      </c>
      <c r="Q7" s="24">
        <v>314887</v>
      </c>
      <c r="R7" s="24">
        <v>418918</v>
      </c>
      <c r="S7" s="24"/>
      <c r="T7" s="24"/>
      <c r="U7" s="24"/>
      <c r="V7" s="24"/>
      <c r="W7" s="24">
        <v>604906</v>
      </c>
      <c r="X7" s="24">
        <v>767529</v>
      </c>
      <c r="Y7" s="24">
        <v>-162623</v>
      </c>
      <c r="Z7" s="7">
        <v>-21.19</v>
      </c>
      <c r="AA7" s="29">
        <v>1023400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2943173</v>
      </c>
      <c r="F9" s="18">
        <f t="shared" si="1"/>
        <v>8248238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79532</v>
      </c>
      <c r="Q9" s="18">
        <f t="shared" si="1"/>
        <v>68848</v>
      </c>
      <c r="R9" s="18">
        <f t="shared" si="1"/>
        <v>148380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148380</v>
      </c>
      <c r="X9" s="18">
        <f t="shared" si="1"/>
        <v>6186168</v>
      </c>
      <c r="Y9" s="18">
        <f t="shared" si="1"/>
        <v>-6037788</v>
      </c>
      <c r="Z9" s="4">
        <f>+IF(X9&lt;&gt;0,+(Y9/X9)*100,0)</f>
        <v>-97.60142304573688</v>
      </c>
      <c r="AA9" s="30">
        <f>SUM(AA10:AA14)</f>
        <v>8248238</v>
      </c>
    </row>
    <row r="10" spans="1:27" ht="13.5">
      <c r="A10" s="5" t="s">
        <v>36</v>
      </c>
      <c r="B10" s="3"/>
      <c r="C10" s="19"/>
      <c r="D10" s="19"/>
      <c r="E10" s="20">
        <v>2728695</v>
      </c>
      <c r="F10" s="21">
        <v>3598260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v>63000</v>
      </c>
      <c r="R10" s="21">
        <v>63000</v>
      </c>
      <c r="S10" s="21"/>
      <c r="T10" s="21"/>
      <c r="U10" s="21"/>
      <c r="V10" s="21"/>
      <c r="W10" s="21">
        <v>63000</v>
      </c>
      <c r="X10" s="21">
        <v>2698695</v>
      </c>
      <c r="Y10" s="21">
        <v>-2635695</v>
      </c>
      <c r="Z10" s="6">
        <v>-97.67</v>
      </c>
      <c r="AA10" s="28">
        <v>3598260</v>
      </c>
    </row>
    <row r="11" spans="1:27" ht="13.5">
      <c r="A11" s="5" t="s">
        <v>37</v>
      </c>
      <c r="B11" s="3"/>
      <c r="C11" s="19"/>
      <c r="D11" s="19"/>
      <c r="E11" s="20">
        <v>193478</v>
      </c>
      <c r="F11" s="21">
        <v>193478</v>
      </c>
      <c r="G11" s="21"/>
      <c r="H11" s="21"/>
      <c r="I11" s="21"/>
      <c r="J11" s="21"/>
      <c r="K11" s="21"/>
      <c r="L11" s="21"/>
      <c r="M11" s="21"/>
      <c r="N11" s="21"/>
      <c r="O11" s="21"/>
      <c r="P11" s="21">
        <v>75126</v>
      </c>
      <c r="Q11" s="21"/>
      <c r="R11" s="21">
        <v>75126</v>
      </c>
      <c r="S11" s="21"/>
      <c r="T11" s="21"/>
      <c r="U11" s="21"/>
      <c r="V11" s="21"/>
      <c r="W11" s="21">
        <v>75126</v>
      </c>
      <c r="X11" s="21">
        <v>145098</v>
      </c>
      <c r="Y11" s="21">
        <v>-69972</v>
      </c>
      <c r="Z11" s="6">
        <v>-48.22</v>
      </c>
      <c r="AA11" s="28">
        <v>193478</v>
      </c>
    </row>
    <row r="12" spans="1:27" ht="13.5">
      <c r="A12" s="5" t="s">
        <v>38</v>
      </c>
      <c r="B12" s="3"/>
      <c r="C12" s="19"/>
      <c r="D12" s="19"/>
      <c r="E12" s="20">
        <v>21000</v>
      </c>
      <c r="F12" s="21">
        <v>10500</v>
      </c>
      <c r="G12" s="21"/>
      <c r="H12" s="21"/>
      <c r="I12" s="21"/>
      <c r="J12" s="21"/>
      <c r="K12" s="21"/>
      <c r="L12" s="21"/>
      <c r="M12" s="21"/>
      <c r="N12" s="21"/>
      <c r="O12" s="21"/>
      <c r="P12" s="21">
        <v>4406</v>
      </c>
      <c r="Q12" s="21">
        <v>5848</v>
      </c>
      <c r="R12" s="21">
        <v>10254</v>
      </c>
      <c r="S12" s="21"/>
      <c r="T12" s="21"/>
      <c r="U12" s="21"/>
      <c r="V12" s="21"/>
      <c r="W12" s="21">
        <v>10254</v>
      </c>
      <c r="X12" s="21">
        <v>7875</v>
      </c>
      <c r="Y12" s="21">
        <v>2379</v>
      </c>
      <c r="Z12" s="6">
        <v>30.21</v>
      </c>
      <c r="AA12" s="28">
        <v>10500</v>
      </c>
    </row>
    <row r="13" spans="1:27" ht="13.5">
      <c r="A13" s="5" t="s">
        <v>39</v>
      </c>
      <c r="B13" s="3"/>
      <c r="C13" s="19"/>
      <c r="D13" s="19"/>
      <c r="E13" s="20"/>
      <c r="F13" s="21">
        <v>4446000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3334500</v>
      </c>
      <c r="Y13" s="21">
        <v>-3334500</v>
      </c>
      <c r="Z13" s="6">
        <v>-100</v>
      </c>
      <c r="AA13" s="28">
        <v>4446000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6124666</v>
      </c>
      <c r="F15" s="18">
        <f t="shared" si="2"/>
        <v>7188266</v>
      </c>
      <c r="G15" s="18">
        <f t="shared" si="2"/>
        <v>0</v>
      </c>
      <c r="H15" s="18">
        <f t="shared" si="2"/>
        <v>0</v>
      </c>
      <c r="I15" s="18">
        <f t="shared" si="2"/>
        <v>3805</v>
      </c>
      <c r="J15" s="18">
        <f t="shared" si="2"/>
        <v>3805</v>
      </c>
      <c r="K15" s="18">
        <f t="shared" si="2"/>
        <v>225580</v>
      </c>
      <c r="L15" s="18">
        <f t="shared" si="2"/>
        <v>597010</v>
      </c>
      <c r="M15" s="18">
        <f t="shared" si="2"/>
        <v>2949211</v>
      </c>
      <c r="N15" s="18">
        <f t="shared" si="2"/>
        <v>3771801</v>
      </c>
      <c r="O15" s="18">
        <f t="shared" si="2"/>
        <v>49066</v>
      </c>
      <c r="P15" s="18">
        <f t="shared" si="2"/>
        <v>653859</v>
      </c>
      <c r="Q15" s="18">
        <f t="shared" si="2"/>
        <v>1050125</v>
      </c>
      <c r="R15" s="18">
        <f t="shared" si="2"/>
        <v>1753050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5528656</v>
      </c>
      <c r="X15" s="18">
        <f t="shared" si="2"/>
        <v>5391180</v>
      </c>
      <c r="Y15" s="18">
        <f t="shared" si="2"/>
        <v>137476</v>
      </c>
      <c r="Z15" s="4">
        <f>+IF(X15&lt;&gt;0,+(Y15/X15)*100,0)</f>
        <v>2.550016879421574</v>
      </c>
      <c r="AA15" s="30">
        <f>SUM(AA16:AA18)</f>
        <v>7188266</v>
      </c>
    </row>
    <row r="16" spans="1:27" ht="13.5">
      <c r="A16" s="5" t="s">
        <v>42</v>
      </c>
      <c r="B16" s="3"/>
      <c r="C16" s="19"/>
      <c r="D16" s="19"/>
      <c r="E16" s="20">
        <v>30000</v>
      </c>
      <c r="F16" s="21">
        <v>26500</v>
      </c>
      <c r="G16" s="21"/>
      <c r="H16" s="21"/>
      <c r="I16" s="21"/>
      <c r="J16" s="21"/>
      <c r="K16" s="21"/>
      <c r="L16" s="21"/>
      <c r="M16" s="21"/>
      <c r="N16" s="21"/>
      <c r="O16" s="21">
        <v>20962</v>
      </c>
      <c r="P16" s="21">
        <v>5526</v>
      </c>
      <c r="Q16" s="21"/>
      <c r="R16" s="21">
        <v>26488</v>
      </c>
      <c r="S16" s="21"/>
      <c r="T16" s="21"/>
      <c r="U16" s="21"/>
      <c r="V16" s="21"/>
      <c r="W16" s="21">
        <v>26488</v>
      </c>
      <c r="X16" s="21">
        <v>19872</v>
      </c>
      <c r="Y16" s="21">
        <v>6616</v>
      </c>
      <c r="Z16" s="6">
        <v>33.29</v>
      </c>
      <c r="AA16" s="28">
        <v>26500</v>
      </c>
    </row>
    <row r="17" spans="1:27" ht="13.5">
      <c r="A17" s="5" t="s">
        <v>43</v>
      </c>
      <c r="B17" s="3"/>
      <c r="C17" s="19"/>
      <c r="D17" s="19"/>
      <c r="E17" s="20">
        <v>6094666</v>
      </c>
      <c r="F17" s="21">
        <v>7161766</v>
      </c>
      <c r="G17" s="21"/>
      <c r="H17" s="21"/>
      <c r="I17" s="21">
        <v>3805</v>
      </c>
      <c r="J17" s="21">
        <v>3805</v>
      </c>
      <c r="K17" s="21">
        <v>225580</v>
      </c>
      <c r="L17" s="21">
        <v>597010</v>
      </c>
      <c r="M17" s="21">
        <v>2949211</v>
      </c>
      <c r="N17" s="21">
        <v>3771801</v>
      </c>
      <c r="O17" s="21">
        <v>28104</v>
      </c>
      <c r="P17" s="21">
        <v>648333</v>
      </c>
      <c r="Q17" s="21">
        <v>1050125</v>
      </c>
      <c r="R17" s="21">
        <v>1726562</v>
      </c>
      <c r="S17" s="21"/>
      <c r="T17" s="21"/>
      <c r="U17" s="21"/>
      <c r="V17" s="21"/>
      <c r="W17" s="21">
        <v>5502168</v>
      </c>
      <c r="X17" s="21">
        <v>5371308</v>
      </c>
      <c r="Y17" s="21">
        <v>130860</v>
      </c>
      <c r="Z17" s="6">
        <v>2.44</v>
      </c>
      <c r="AA17" s="28">
        <v>7161766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7500</v>
      </c>
      <c r="D19" s="16">
        <f>SUM(D20:D23)</f>
        <v>0</v>
      </c>
      <c r="E19" s="17">
        <f t="shared" si="3"/>
        <v>10310005</v>
      </c>
      <c r="F19" s="18">
        <f t="shared" si="3"/>
        <v>9809609</v>
      </c>
      <c r="G19" s="18">
        <f t="shared" si="3"/>
        <v>0</v>
      </c>
      <c r="H19" s="18">
        <f t="shared" si="3"/>
        <v>0</v>
      </c>
      <c r="I19" s="18">
        <f t="shared" si="3"/>
        <v>324741</v>
      </c>
      <c r="J19" s="18">
        <f t="shared" si="3"/>
        <v>324741</v>
      </c>
      <c r="K19" s="18">
        <f t="shared" si="3"/>
        <v>341346</v>
      </c>
      <c r="L19" s="18">
        <f t="shared" si="3"/>
        <v>0</v>
      </c>
      <c r="M19" s="18">
        <f t="shared" si="3"/>
        <v>526502</v>
      </c>
      <c r="N19" s="18">
        <f t="shared" si="3"/>
        <v>867848</v>
      </c>
      <c r="O19" s="18">
        <f t="shared" si="3"/>
        <v>0</v>
      </c>
      <c r="P19" s="18">
        <f t="shared" si="3"/>
        <v>122058</v>
      </c>
      <c r="Q19" s="18">
        <f t="shared" si="3"/>
        <v>907224</v>
      </c>
      <c r="R19" s="18">
        <f t="shared" si="3"/>
        <v>1029282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2221871</v>
      </c>
      <c r="X19" s="18">
        <f t="shared" si="3"/>
        <v>7357167</v>
      </c>
      <c r="Y19" s="18">
        <f t="shared" si="3"/>
        <v>-5135296</v>
      </c>
      <c r="Z19" s="4">
        <f>+IF(X19&lt;&gt;0,+(Y19/X19)*100,0)</f>
        <v>-69.79991075369092</v>
      </c>
      <c r="AA19" s="30">
        <f>SUM(AA20:AA23)</f>
        <v>9809609</v>
      </c>
    </row>
    <row r="20" spans="1:27" ht="13.5">
      <c r="A20" s="5" t="s">
        <v>46</v>
      </c>
      <c r="B20" s="3"/>
      <c r="C20" s="19"/>
      <c r="D20" s="19"/>
      <c r="E20" s="20">
        <v>3438696</v>
      </c>
      <c r="F20" s="21">
        <v>2608696</v>
      </c>
      <c r="G20" s="21"/>
      <c r="H20" s="21"/>
      <c r="I20" s="21"/>
      <c r="J20" s="21"/>
      <c r="K20" s="21">
        <v>161680</v>
      </c>
      <c r="L20" s="21"/>
      <c r="M20" s="21">
        <v>35337</v>
      </c>
      <c r="N20" s="21">
        <v>197017</v>
      </c>
      <c r="O20" s="21"/>
      <c r="P20" s="21">
        <v>110422</v>
      </c>
      <c r="Q20" s="21">
        <v>194176</v>
      </c>
      <c r="R20" s="21">
        <v>304598</v>
      </c>
      <c r="S20" s="21"/>
      <c r="T20" s="21"/>
      <c r="U20" s="21"/>
      <c r="V20" s="21"/>
      <c r="W20" s="21">
        <v>501615</v>
      </c>
      <c r="X20" s="21">
        <v>1956519</v>
      </c>
      <c r="Y20" s="21">
        <v>-1454904</v>
      </c>
      <c r="Z20" s="6">
        <v>-74.36</v>
      </c>
      <c r="AA20" s="28">
        <v>2608696</v>
      </c>
    </row>
    <row r="21" spans="1:27" ht="13.5">
      <c r="A21" s="5" t="s">
        <v>47</v>
      </c>
      <c r="B21" s="3"/>
      <c r="C21" s="19"/>
      <c r="D21" s="19"/>
      <c r="E21" s="20">
        <v>5664334</v>
      </c>
      <c r="F21" s="21">
        <v>6193938</v>
      </c>
      <c r="G21" s="21"/>
      <c r="H21" s="21"/>
      <c r="I21" s="21"/>
      <c r="J21" s="21"/>
      <c r="K21" s="21"/>
      <c r="L21" s="21"/>
      <c r="M21" s="21">
        <v>301528</v>
      </c>
      <c r="N21" s="21">
        <v>301528</v>
      </c>
      <c r="O21" s="21"/>
      <c r="P21" s="21"/>
      <c r="Q21" s="21">
        <v>674548</v>
      </c>
      <c r="R21" s="21">
        <v>674548</v>
      </c>
      <c r="S21" s="21"/>
      <c r="T21" s="21"/>
      <c r="U21" s="21"/>
      <c r="V21" s="21"/>
      <c r="W21" s="21">
        <v>976076</v>
      </c>
      <c r="X21" s="21">
        <v>4645431</v>
      </c>
      <c r="Y21" s="21">
        <v>-3669355</v>
      </c>
      <c r="Z21" s="6">
        <v>-78.99</v>
      </c>
      <c r="AA21" s="28">
        <v>6193938</v>
      </c>
    </row>
    <row r="22" spans="1:27" ht="13.5">
      <c r="A22" s="5" t="s">
        <v>48</v>
      </c>
      <c r="B22" s="3"/>
      <c r="C22" s="22">
        <v>7500</v>
      </c>
      <c r="D22" s="22"/>
      <c r="E22" s="23">
        <v>1206975</v>
      </c>
      <c r="F22" s="24">
        <v>1006975</v>
      </c>
      <c r="G22" s="24"/>
      <c r="H22" s="24"/>
      <c r="I22" s="24">
        <v>324741</v>
      </c>
      <c r="J22" s="24">
        <v>324741</v>
      </c>
      <c r="K22" s="24">
        <v>179666</v>
      </c>
      <c r="L22" s="24"/>
      <c r="M22" s="24">
        <v>189637</v>
      </c>
      <c r="N22" s="24">
        <v>369303</v>
      </c>
      <c r="O22" s="24"/>
      <c r="P22" s="24">
        <v>11636</v>
      </c>
      <c r="Q22" s="24">
        <v>38500</v>
      </c>
      <c r="R22" s="24">
        <v>50136</v>
      </c>
      <c r="S22" s="24"/>
      <c r="T22" s="24"/>
      <c r="U22" s="24"/>
      <c r="V22" s="24"/>
      <c r="W22" s="24">
        <v>744180</v>
      </c>
      <c r="X22" s="24">
        <v>755217</v>
      </c>
      <c r="Y22" s="24">
        <v>-11037</v>
      </c>
      <c r="Z22" s="7">
        <v>-1.46</v>
      </c>
      <c r="AA22" s="29">
        <v>1006975</v>
      </c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15756804</v>
      </c>
      <c r="D25" s="50">
        <f>+D5+D9+D15+D19+D24</f>
        <v>0</v>
      </c>
      <c r="E25" s="51">
        <f t="shared" si="4"/>
        <v>20558844</v>
      </c>
      <c r="F25" s="52">
        <f t="shared" si="4"/>
        <v>26274013</v>
      </c>
      <c r="G25" s="52">
        <f t="shared" si="4"/>
        <v>0</v>
      </c>
      <c r="H25" s="52">
        <f t="shared" si="4"/>
        <v>133399</v>
      </c>
      <c r="I25" s="52">
        <f t="shared" si="4"/>
        <v>356619</v>
      </c>
      <c r="J25" s="52">
        <f t="shared" si="4"/>
        <v>490018</v>
      </c>
      <c r="K25" s="52">
        <f t="shared" si="4"/>
        <v>570385</v>
      </c>
      <c r="L25" s="52">
        <f t="shared" si="4"/>
        <v>608750</v>
      </c>
      <c r="M25" s="52">
        <f t="shared" si="4"/>
        <v>3485030</v>
      </c>
      <c r="N25" s="52">
        <f t="shared" si="4"/>
        <v>4664165</v>
      </c>
      <c r="O25" s="52">
        <f t="shared" si="4"/>
        <v>56842</v>
      </c>
      <c r="P25" s="52">
        <f t="shared" si="4"/>
        <v>956110</v>
      </c>
      <c r="Q25" s="52">
        <f t="shared" si="4"/>
        <v>2341084</v>
      </c>
      <c r="R25" s="52">
        <f t="shared" si="4"/>
        <v>3354036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8508219</v>
      </c>
      <c r="X25" s="52">
        <f t="shared" si="4"/>
        <v>19705419</v>
      </c>
      <c r="Y25" s="52">
        <f t="shared" si="4"/>
        <v>-11197200</v>
      </c>
      <c r="Z25" s="53">
        <f>+IF(X25&lt;&gt;0,+(Y25/X25)*100,0)</f>
        <v>-56.82294804287085</v>
      </c>
      <c r="AA25" s="54">
        <f>+AA5+AA9+AA15+AA19+AA24</f>
        <v>26274013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7500</v>
      </c>
      <c r="D28" s="19"/>
      <c r="E28" s="20">
        <v>12469696</v>
      </c>
      <c r="F28" s="21">
        <v>12469696</v>
      </c>
      <c r="G28" s="21"/>
      <c r="H28" s="21"/>
      <c r="I28" s="21"/>
      <c r="J28" s="21"/>
      <c r="K28" s="21">
        <v>360085</v>
      </c>
      <c r="L28" s="21">
        <v>557052</v>
      </c>
      <c r="M28" s="21">
        <v>3172853</v>
      </c>
      <c r="N28" s="21">
        <v>4089990</v>
      </c>
      <c r="O28" s="21"/>
      <c r="P28" s="21">
        <v>482116</v>
      </c>
      <c r="Q28" s="21">
        <v>1699210</v>
      </c>
      <c r="R28" s="21">
        <v>2181326</v>
      </c>
      <c r="S28" s="21"/>
      <c r="T28" s="21"/>
      <c r="U28" s="21"/>
      <c r="V28" s="21"/>
      <c r="W28" s="21">
        <v>6271316</v>
      </c>
      <c r="X28" s="21">
        <v>9352260</v>
      </c>
      <c r="Y28" s="21">
        <v>-3080944</v>
      </c>
      <c r="Z28" s="6">
        <v>-32.94</v>
      </c>
      <c r="AA28" s="19">
        <v>12469696</v>
      </c>
    </row>
    <row r="29" spans="1:27" ht="13.5">
      <c r="A29" s="56" t="s">
        <v>55</v>
      </c>
      <c r="B29" s="3"/>
      <c r="C29" s="19"/>
      <c r="D29" s="19"/>
      <c r="E29" s="20">
        <v>2752173</v>
      </c>
      <c r="F29" s="21">
        <v>8467342</v>
      </c>
      <c r="G29" s="21"/>
      <c r="H29" s="21"/>
      <c r="I29" s="21"/>
      <c r="J29" s="21"/>
      <c r="K29" s="21"/>
      <c r="L29" s="21"/>
      <c r="M29" s="21"/>
      <c r="N29" s="21"/>
      <c r="O29" s="21"/>
      <c r="P29" s="21">
        <v>75126</v>
      </c>
      <c r="Q29" s="21"/>
      <c r="R29" s="21">
        <v>75126</v>
      </c>
      <c r="S29" s="21"/>
      <c r="T29" s="21"/>
      <c r="U29" s="21"/>
      <c r="V29" s="21"/>
      <c r="W29" s="21">
        <v>75126</v>
      </c>
      <c r="X29" s="21">
        <v>6350499</v>
      </c>
      <c r="Y29" s="21">
        <v>-6275373</v>
      </c>
      <c r="Z29" s="6">
        <v>-98.82</v>
      </c>
      <c r="AA29" s="28">
        <v>8467342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7500</v>
      </c>
      <c r="D32" s="25">
        <f>SUM(D28:D31)</f>
        <v>0</v>
      </c>
      <c r="E32" s="26">
        <f t="shared" si="5"/>
        <v>15221869</v>
      </c>
      <c r="F32" s="27">
        <f t="shared" si="5"/>
        <v>20937038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360085</v>
      </c>
      <c r="L32" s="27">
        <f t="shared" si="5"/>
        <v>557052</v>
      </c>
      <c r="M32" s="27">
        <f t="shared" si="5"/>
        <v>3172853</v>
      </c>
      <c r="N32" s="27">
        <f t="shared" si="5"/>
        <v>4089990</v>
      </c>
      <c r="O32" s="27">
        <f t="shared" si="5"/>
        <v>0</v>
      </c>
      <c r="P32" s="27">
        <f t="shared" si="5"/>
        <v>557242</v>
      </c>
      <c r="Q32" s="27">
        <f t="shared" si="5"/>
        <v>1699210</v>
      </c>
      <c r="R32" s="27">
        <f t="shared" si="5"/>
        <v>2256452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6346442</v>
      </c>
      <c r="X32" s="27">
        <f t="shared" si="5"/>
        <v>15702759</v>
      </c>
      <c r="Y32" s="27">
        <f t="shared" si="5"/>
        <v>-9356317</v>
      </c>
      <c r="Z32" s="13">
        <f>+IF(X32&lt;&gt;0,+(Y32/X32)*100,0)</f>
        <v>-59.58390496854725</v>
      </c>
      <c r="AA32" s="31">
        <f>SUM(AA28:AA31)</f>
        <v>20937038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>
        <v>5336975</v>
      </c>
      <c r="F35" s="21">
        <v>5336975</v>
      </c>
      <c r="G35" s="21"/>
      <c r="H35" s="21">
        <v>133399</v>
      </c>
      <c r="I35" s="21">
        <v>356619</v>
      </c>
      <c r="J35" s="21">
        <v>490018</v>
      </c>
      <c r="K35" s="21">
        <v>210300</v>
      </c>
      <c r="L35" s="21">
        <v>51698</v>
      </c>
      <c r="M35" s="21">
        <v>312177</v>
      </c>
      <c r="N35" s="21">
        <v>574175</v>
      </c>
      <c r="O35" s="21">
        <v>56842</v>
      </c>
      <c r="P35" s="21">
        <v>398868</v>
      </c>
      <c r="Q35" s="21">
        <v>641874</v>
      </c>
      <c r="R35" s="21">
        <v>1097584</v>
      </c>
      <c r="S35" s="21"/>
      <c r="T35" s="21"/>
      <c r="U35" s="21"/>
      <c r="V35" s="21"/>
      <c r="W35" s="21">
        <v>2161777</v>
      </c>
      <c r="X35" s="21">
        <v>4002660</v>
      </c>
      <c r="Y35" s="21">
        <v>-1840883</v>
      </c>
      <c r="Z35" s="6">
        <v>-45.99</v>
      </c>
      <c r="AA35" s="28">
        <v>5336975</v>
      </c>
    </row>
    <row r="36" spans="1:27" ht="13.5">
      <c r="A36" s="60" t="s">
        <v>62</v>
      </c>
      <c r="B36" s="10"/>
      <c r="C36" s="61">
        <f aca="true" t="shared" si="6" ref="C36:Y36">SUM(C32:C35)</f>
        <v>7500</v>
      </c>
      <c r="D36" s="61">
        <f>SUM(D32:D35)</f>
        <v>0</v>
      </c>
      <c r="E36" s="62">
        <f t="shared" si="6"/>
        <v>20558844</v>
      </c>
      <c r="F36" s="63">
        <f t="shared" si="6"/>
        <v>26274013</v>
      </c>
      <c r="G36" s="63">
        <f t="shared" si="6"/>
        <v>0</v>
      </c>
      <c r="H36" s="63">
        <f t="shared" si="6"/>
        <v>133399</v>
      </c>
      <c r="I36" s="63">
        <f t="shared" si="6"/>
        <v>356619</v>
      </c>
      <c r="J36" s="63">
        <f t="shared" si="6"/>
        <v>490018</v>
      </c>
      <c r="K36" s="63">
        <f t="shared" si="6"/>
        <v>570385</v>
      </c>
      <c r="L36" s="63">
        <f t="shared" si="6"/>
        <v>608750</v>
      </c>
      <c r="M36" s="63">
        <f t="shared" si="6"/>
        <v>3485030</v>
      </c>
      <c r="N36" s="63">
        <f t="shared" si="6"/>
        <v>4664165</v>
      </c>
      <c r="O36" s="63">
        <f t="shared" si="6"/>
        <v>56842</v>
      </c>
      <c r="P36" s="63">
        <f t="shared" si="6"/>
        <v>956110</v>
      </c>
      <c r="Q36" s="63">
        <f t="shared" si="6"/>
        <v>2341084</v>
      </c>
      <c r="R36" s="63">
        <f t="shared" si="6"/>
        <v>3354036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8508219</v>
      </c>
      <c r="X36" s="63">
        <f t="shared" si="6"/>
        <v>19705419</v>
      </c>
      <c r="Y36" s="63">
        <f t="shared" si="6"/>
        <v>-11197200</v>
      </c>
      <c r="Z36" s="64">
        <f>+IF(X36&lt;&gt;0,+(Y36/X36)*100,0)</f>
        <v>-56.82294804287085</v>
      </c>
      <c r="AA36" s="65">
        <f>SUM(AA32:AA35)</f>
        <v>26274013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79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38773493</v>
      </c>
      <c r="D5" s="16">
        <f>SUM(D6:D8)</f>
        <v>0</v>
      </c>
      <c r="E5" s="17">
        <f t="shared" si="0"/>
        <v>365000</v>
      </c>
      <c r="F5" s="18">
        <f t="shared" si="0"/>
        <v>565000</v>
      </c>
      <c r="G5" s="18">
        <f t="shared" si="0"/>
        <v>0</v>
      </c>
      <c r="H5" s="18">
        <f t="shared" si="0"/>
        <v>92005</v>
      </c>
      <c r="I5" s="18">
        <f t="shared" si="0"/>
        <v>11241</v>
      </c>
      <c r="J5" s="18">
        <f t="shared" si="0"/>
        <v>103246</v>
      </c>
      <c r="K5" s="18">
        <f t="shared" si="0"/>
        <v>3000</v>
      </c>
      <c r="L5" s="18">
        <f t="shared" si="0"/>
        <v>1348</v>
      </c>
      <c r="M5" s="18">
        <f t="shared" si="0"/>
        <v>0</v>
      </c>
      <c r="N5" s="18">
        <f t="shared" si="0"/>
        <v>4348</v>
      </c>
      <c r="O5" s="18">
        <f t="shared" si="0"/>
        <v>0</v>
      </c>
      <c r="P5" s="18">
        <f t="shared" si="0"/>
        <v>1755</v>
      </c>
      <c r="Q5" s="18">
        <f t="shared" si="0"/>
        <v>1620</v>
      </c>
      <c r="R5" s="18">
        <f t="shared" si="0"/>
        <v>3375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110969</v>
      </c>
      <c r="X5" s="18">
        <f t="shared" si="0"/>
        <v>423738</v>
      </c>
      <c r="Y5" s="18">
        <f t="shared" si="0"/>
        <v>-312769</v>
      </c>
      <c r="Z5" s="4">
        <f>+IF(X5&lt;&gt;0,+(Y5/X5)*100,0)</f>
        <v>-73.81188375836012</v>
      </c>
      <c r="AA5" s="16">
        <f>SUM(AA6:AA8)</f>
        <v>565000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38773493</v>
      </c>
      <c r="D7" s="22"/>
      <c r="E7" s="23">
        <v>365000</v>
      </c>
      <c r="F7" s="24">
        <v>565000</v>
      </c>
      <c r="G7" s="24"/>
      <c r="H7" s="24">
        <v>92005</v>
      </c>
      <c r="I7" s="24">
        <v>11241</v>
      </c>
      <c r="J7" s="24">
        <v>103246</v>
      </c>
      <c r="K7" s="24">
        <v>3000</v>
      </c>
      <c r="L7" s="24">
        <v>1348</v>
      </c>
      <c r="M7" s="24"/>
      <c r="N7" s="24">
        <v>4348</v>
      </c>
      <c r="O7" s="24"/>
      <c r="P7" s="24">
        <v>1755</v>
      </c>
      <c r="Q7" s="24">
        <v>1620</v>
      </c>
      <c r="R7" s="24">
        <v>3375</v>
      </c>
      <c r="S7" s="24"/>
      <c r="T7" s="24"/>
      <c r="U7" s="24"/>
      <c r="V7" s="24"/>
      <c r="W7" s="24">
        <v>110969</v>
      </c>
      <c r="X7" s="24">
        <v>423738</v>
      </c>
      <c r="Y7" s="24">
        <v>-312769</v>
      </c>
      <c r="Z7" s="7">
        <v>-73.81</v>
      </c>
      <c r="AA7" s="29">
        <v>565000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4860000</v>
      </c>
      <c r="F9" s="18">
        <f t="shared" si="1"/>
        <v>5087000</v>
      </c>
      <c r="G9" s="18">
        <f t="shared" si="1"/>
        <v>0</v>
      </c>
      <c r="H9" s="18">
        <f t="shared" si="1"/>
        <v>13024</v>
      </c>
      <c r="I9" s="18">
        <f t="shared" si="1"/>
        <v>635397</v>
      </c>
      <c r="J9" s="18">
        <f t="shared" si="1"/>
        <v>648421</v>
      </c>
      <c r="K9" s="18">
        <f t="shared" si="1"/>
        <v>690400</v>
      </c>
      <c r="L9" s="18">
        <f t="shared" si="1"/>
        <v>122605</v>
      </c>
      <c r="M9" s="18">
        <f t="shared" si="1"/>
        <v>1477</v>
      </c>
      <c r="N9" s="18">
        <f t="shared" si="1"/>
        <v>814482</v>
      </c>
      <c r="O9" s="18">
        <f t="shared" si="1"/>
        <v>1706</v>
      </c>
      <c r="P9" s="18">
        <f t="shared" si="1"/>
        <v>11004</v>
      </c>
      <c r="Q9" s="18">
        <f t="shared" si="1"/>
        <v>178156</v>
      </c>
      <c r="R9" s="18">
        <f t="shared" si="1"/>
        <v>190866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1653769</v>
      </c>
      <c r="X9" s="18">
        <f t="shared" si="1"/>
        <v>3815226</v>
      </c>
      <c r="Y9" s="18">
        <f t="shared" si="1"/>
        <v>-2161457</v>
      </c>
      <c r="Z9" s="4">
        <f>+IF(X9&lt;&gt;0,+(Y9/X9)*100,0)</f>
        <v>-56.65344595575728</v>
      </c>
      <c r="AA9" s="30">
        <f>SUM(AA10:AA14)</f>
        <v>5087000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/>
      <c r="D11" s="19"/>
      <c r="E11" s="20">
        <v>360000</v>
      </c>
      <c r="F11" s="21">
        <v>540000</v>
      </c>
      <c r="G11" s="21"/>
      <c r="H11" s="21">
        <v>1017</v>
      </c>
      <c r="I11" s="21"/>
      <c r="J11" s="21">
        <v>1017</v>
      </c>
      <c r="K11" s="21"/>
      <c r="L11" s="21">
        <v>114300</v>
      </c>
      <c r="M11" s="21"/>
      <c r="N11" s="21">
        <v>114300</v>
      </c>
      <c r="O11" s="21"/>
      <c r="P11" s="21"/>
      <c r="Q11" s="21">
        <v>-85901</v>
      </c>
      <c r="R11" s="21">
        <v>-85901</v>
      </c>
      <c r="S11" s="21"/>
      <c r="T11" s="21"/>
      <c r="U11" s="21"/>
      <c r="V11" s="21"/>
      <c r="W11" s="21">
        <v>29416</v>
      </c>
      <c r="X11" s="21">
        <v>404991</v>
      </c>
      <c r="Y11" s="21">
        <v>-375575</v>
      </c>
      <c r="Z11" s="6">
        <v>-92.74</v>
      </c>
      <c r="AA11" s="28">
        <v>540000</v>
      </c>
    </row>
    <row r="12" spans="1:27" ht="13.5">
      <c r="A12" s="5" t="s">
        <v>38</v>
      </c>
      <c r="B12" s="3"/>
      <c r="C12" s="19"/>
      <c r="D12" s="19"/>
      <c r="E12" s="20">
        <v>4500000</v>
      </c>
      <c r="F12" s="21">
        <v>4547000</v>
      </c>
      <c r="G12" s="21"/>
      <c r="H12" s="21">
        <v>12007</v>
      </c>
      <c r="I12" s="21">
        <v>635397</v>
      </c>
      <c r="J12" s="21">
        <v>647404</v>
      </c>
      <c r="K12" s="21">
        <v>690400</v>
      </c>
      <c r="L12" s="21">
        <v>8305</v>
      </c>
      <c r="M12" s="21">
        <v>1477</v>
      </c>
      <c r="N12" s="21">
        <v>700182</v>
      </c>
      <c r="O12" s="21">
        <v>1706</v>
      </c>
      <c r="P12" s="21">
        <v>11004</v>
      </c>
      <c r="Q12" s="21">
        <v>264057</v>
      </c>
      <c r="R12" s="21">
        <v>276767</v>
      </c>
      <c r="S12" s="21"/>
      <c r="T12" s="21"/>
      <c r="U12" s="21"/>
      <c r="V12" s="21"/>
      <c r="W12" s="21">
        <v>1624353</v>
      </c>
      <c r="X12" s="21">
        <v>3410235</v>
      </c>
      <c r="Y12" s="21">
        <v>-1785882</v>
      </c>
      <c r="Z12" s="6">
        <v>-52.37</v>
      </c>
      <c r="AA12" s="28">
        <v>4547000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6128111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>
        <v>6128111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38773493</v>
      </c>
      <c r="D25" s="50">
        <f>+D5+D9+D15+D19+D24</f>
        <v>0</v>
      </c>
      <c r="E25" s="51">
        <f t="shared" si="4"/>
        <v>11353111</v>
      </c>
      <c r="F25" s="52">
        <f t="shared" si="4"/>
        <v>5652000</v>
      </c>
      <c r="G25" s="52">
        <f t="shared" si="4"/>
        <v>0</v>
      </c>
      <c r="H25" s="52">
        <f t="shared" si="4"/>
        <v>105029</v>
      </c>
      <c r="I25" s="52">
        <f t="shared" si="4"/>
        <v>646638</v>
      </c>
      <c r="J25" s="52">
        <f t="shared" si="4"/>
        <v>751667</v>
      </c>
      <c r="K25" s="52">
        <f t="shared" si="4"/>
        <v>693400</v>
      </c>
      <c r="L25" s="52">
        <f t="shared" si="4"/>
        <v>123953</v>
      </c>
      <c r="M25" s="52">
        <f t="shared" si="4"/>
        <v>1477</v>
      </c>
      <c r="N25" s="52">
        <f t="shared" si="4"/>
        <v>818830</v>
      </c>
      <c r="O25" s="52">
        <f t="shared" si="4"/>
        <v>1706</v>
      </c>
      <c r="P25" s="52">
        <f t="shared" si="4"/>
        <v>12759</v>
      </c>
      <c r="Q25" s="52">
        <f t="shared" si="4"/>
        <v>179776</v>
      </c>
      <c r="R25" s="52">
        <f t="shared" si="4"/>
        <v>194241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1764738</v>
      </c>
      <c r="X25" s="52">
        <f t="shared" si="4"/>
        <v>4238964</v>
      </c>
      <c r="Y25" s="52">
        <f t="shared" si="4"/>
        <v>-2474226</v>
      </c>
      <c r="Z25" s="53">
        <f>+IF(X25&lt;&gt;0,+(Y25/X25)*100,0)</f>
        <v>-58.36864856601755</v>
      </c>
      <c r="AA25" s="54">
        <f>+AA5+AA9+AA15+AA19+AA24</f>
        <v>5652000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>
        <v>1100000</v>
      </c>
      <c r="F29" s="21">
        <v>2650000</v>
      </c>
      <c r="G29" s="21"/>
      <c r="H29" s="21">
        <v>2070</v>
      </c>
      <c r="I29" s="21"/>
      <c r="J29" s="21">
        <v>2070</v>
      </c>
      <c r="K29" s="21">
        <v>44350</v>
      </c>
      <c r="L29" s="21"/>
      <c r="M29" s="21"/>
      <c r="N29" s="21">
        <v>44350</v>
      </c>
      <c r="O29" s="21"/>
      <c r="P29" s="21"/>
      <c r="Q29" s="21"/>
      <c r="R29" s="21"/>
      <c r="S29" s="21"/>
      <c r="T29" s="21"/>
      <c r="U29" s="21"/>
      <c r="V29" s="21"/>
      <c r="W29" s="21">
        <v>46420</v>
      </c>
      <c r="X29" s="21">
        <v>1987488</v>
      </c>
      <c r="Y29" s="21">
        <v>-1941068</v>
      </c>
      <c r="Z29" s="6">
        <v>-97.66</v>
      </c>
      <c r="AA29" s="28">
        <v>2650000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1100000</v>
      </c>
      <c r="F32" s="27">
        <f t="shared" si="5"/>
        <v>2650000</v>
      </c>
      <c r="G32" s="27">
        <f t="shared" si="5"/>
        <v>0</v>
      </c>
      <c r="H32" s="27">
        <f t="shared" si="5"/>
        <v>2070</v>
      </c>
      <c r="I32" s="27">
        <f t="shared" si="5"/>
        <v>0</v>
      </c>
      <c r="J32" s="27">
        <f t="shared" si="5"/>
        <v>2070</v>
      </c>
      <c r="K32" s="27">
        <f t="shared" si="5"/>
        <v>44350</v>
      </c>
      <c r="L32" s="27">
        <f t="shared" si="5"/>
        <v>0</v>
      </c>
      <c r="M32" s="27">
        <f t="shared" si="5"/>
        <v>0</v>
      </c>
      <c r="N32" s="27">
        <f t="shared" si="5"/>
        <v>44350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46420</v>
      </c>
      <c r="X32" s="27">
        <f t="shared" si="5"/>
        <v>1987488</v>
      </c>
      <c r="Y32" s="27">
        <f t="shared" si="5"/>
        <v>-1941068</v>
      </c>
      <c r="Z32" s="13">
        <f>+IF(X32&lt;&gt;0,+(Y32/X32)*100,0)</f>
        <v>-97.66438841391746</v>
      </c>
      <c r="AA32" s="31">
        <f>SUM(AA28:AA31)</f>
        <v>2650000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6128111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>
        <v>4125000</v>
      </c>
      <c r="F35" s="21">
        <v>1285000</v>
      </c>
      <c r="G35" s="21"/>
      <c r="H35" s="21">
        <v>102959</v>
      </c>
      <c r="I35" s="21">
        <v>646638</v>
      </c>
      <c r="J35" s="21">
        <v>749597</v>
      </c>
      <c r="K35" s="21">
        <v>649050</v>
      </c>
      <c r="L35" s="21">
        <v>123953</v>
      </c>
      <c r="M35" s="21">
        <v>1477</v>
      </c>
      <c r="N35" s="21">
        <v>774480</v>
      </c>
      <c r="O35" s="21">
        <v>1706</v>
      </c>
      <c r="P35" s="21">
        <v>12759</v>
      </c>
      <c r="Q35" s="21">
        <v>-80304</v>
      </c>
      <c r="R35" s="21">
        <v>-65839</v>
      </c>
      <c r="S35" s="21"/>
      <c r="T35" s="21"/>
      <c r="U35" s="21"/>
      <c r="V35" s="21"/>
      <c r="W35" s="21">
        <v>1458238</v>
      </c>
      <c r="X35" s="21">
        <v>963729</v>
      </c>
      <c r="Y35" s="21">
        <v>494509</v>
      </c>
      <c r="Z35" s="6">
        <v>51.31</v>
      </c>
      <c r="AA35" s="28">
        <v>1285000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11353111</v>
      </c>
      <c r="F36" s="63">
        <f t="shared" si="6"/>
        <v>3935000</v>
      </c>
      <c r="G36" s="63">
        <f t="shared" si="6"/>
        <v>0</v>
      </c>
      <c r="H36" s="63">
        <f t="shared" si="6"/>
        <v>105029</v>
      </c>
      <c r="I36" s="63">
        <f t="shared" si="6"/>
        <v>646638</v>
      </c>
      <c r="J36" s="63">
        <f t="shared" si="6"/>
        <v>751667</v>
      </c>
      <c r="K36" s="63">
        <f t="shared" si="6"/>
        <v>693400</v>
      </c>
      <c r="L36" s="63">
        <f t="shared" si="6"/>
        <v>123953</v>
      </c>
      <c r="M36" s="63">
        <f t="shared" si="6"/>
        <v>1477</v>
      </c>
      <c r="N36" s="63">
        <f t="shared" si="6"/>
        <v>818830</v>
      </c>
      <c r="O36" s="63">
        <f t="shared" si="6"/>
        <v>1706</v>
      </c>
      <c r="P36" s="63">
        <f t="shared" si="6"/>
        <v>12759</v>
      </c>
      <c r="Q36" s="63">
        <f t="shared" si="6"/>
        <v>-80304</v>
      </c>
      <c r="R36" s="63">
        <f t="shared" si="6"/>
        <v>-65839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1504658</v>
      </c>
      <c r="X36" s="63">
        <f t="shared" si="6"/>
        <v>2951217</v>
      </c>
      <c r="Y36" s="63">
        <f t="shared" si="6"/>
        <v>-1446559</v>
      </c>
      <c r="Z36" s="64">
        <f>+IF(X36&lt;&gt;0,+(Y36/X36)*100,0)</f>
        <v>-49.01567726127899</v>
      </c>
      <c r="AA36" s="65">
        <f>SUM(AA32:AA35)</f>
        <v>3935000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759031698</v>
      </c>
      <c r="D5" s="16">
        <f>SUM(D6:D8)</f>
        <v>0</v>
      </c>
      <c r="E5" s="17">
        <f t="shared" si="0"/>
        <v>1120011857</v>
      </c>
      <c r="F5" s="18">
        <f t="shared" si="0"/>
        <v>1189308518</v>
      </c>
      <c r="G5" s="18">
        <f t="shared" si="0"/>
        <v>524451</v>
      </c>
      <c r="H5" s="18">
        <f t="shared" si="0"/>
        <v>6963626</v>
      </c>
      <c r="I5" s="18">
        <f t="shared" si="0"/>
        <v>5053783</v>
      </c>
      <c r="J5" s="18">
        <f t="shared" si="0"/>
        <v>12541860</v>
      </c>
      <c r="K5" s="18">
        <f t="shared" si="0"/>
        <v>4313056</v>
      </c>
      <c r="L5" s="18">
        <f t="shared" si="0"/>
        <v>20626778</v>
      </c>
      <c r="M5" s="18">
        <f t="shared" si="0"/>
        <v>28455063</v>
      </c>
      <c r="N5" s="18">
        <f t="shared" si="0"/>
        <v>53394897</v>
      </c>
      <c r="O5" s="18">
        <f t="shared" si="0"/>
        <v>71694470</v>
      </c>
      <c r="P5" s="18">
        <f t="shared" si="0"/>
        <v>29838827</v>
      </c>
      <c r="Q5" s="18">
        <f t="shared" si="0"/>
        <v>56758716</v>
      </c>
      <c r="R5" s="18">
        <f t="shared" si="0"/>
        <v>158292013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224228770</v>
      </c>
      <c r="X5" s="18">
        <f t="shared" si="0"/>
        <v>403603223</v>
      </c>
      <c r="Y5" s="18">
        <f t="shared" si="0"/>
        <v>-179374453</v>
      </c>
      <c r="Z5" s="4">
        <f>+IF(X5&lt;&gt;0,+(Y5/X5)*100,0)</f>
        <v>-44.44326575657697</v>
      </c>
      <c r="AA5" s="16">
        <f>SUM(AA6:AA8)</f>
        <v>1189308518</v>
      </c>
    </row>
    <row r="6" spans="1:27" ht="13.5">
      <c r="A6" s="5" t="s">
        <v>32</v>
      </c>
      <c r="B6" s="3"/>
      <c r="C6" s="19">
        <v>3682875</v>
      </c>
      <c r="D6" s="19"/>
      <c r="E6" s="20">
        <v>24280448</v>
      </c>
      <c r="F6" s="21">
        <v>5505966</v>
      </c>
      <c r="G6" s="21"/>
      <c r="H6" s="21">
        <v>33500</v>
      </c>
      <c r="I6" s="21">
        <v>817327</v>
      </c>
      <c r="J6" s="21">
        <v>850827</v>
      </c>
      <c r="K6" s="21">
        <v>104291</v>
      </c>
      <c r="L6" s="21">
        <v>162174</v>
      </c>
      <c r="M6" s="21">
        <v>507948</v>
      </c>
      <c r="N6" s="21">
        <v>774413</v>
      </c>
      <c r="O6" s="21">
        <v>892815</v>
      </c>
      <c r="P6" s="21">
        <v>429850</v>
      </c>
      <c r="Q6" s="21">
        <v>312915</v>
      </c>
      <c r="R6" s="21">
        <v>1635580</v>
      </c>
      <c r="S6" s="21"/>
      <c r="T6" s="21"/>
      <c r="U6" s="21"/>
      <c r="V6" s="21"/>
      <c r="W6" s="21">
        <v>3260820</v>
      </c>
      <c r="X6" s="21">
        <v>974115</v>
      </c>
      <c r="Y6" s="21">
        <v>2286705</v>
      </c>
      <c r="Z6" s="6">
        <v>234.75</v>
      </c>
      <c r="AA6" s="28">
        <v>5505966</v>
      </c>
    </row>
    <row r="7" spans="1:27" ht="13.5">
      <c r="A7" s="5" t="s">
        <v>33</v>
      </c>
      <c r="B7" s="3"/>
      <c r="C7" s="22">
        <v>755049685</v>
      </c>
      <c r="D7" s="22"/>
      <c r="E7" s="23">
        <v>1095599965</v>
      </c>
      <c r="F7" s="24">
        <v>1183211108</v>
      </c>
      <c r="G7" s="24">
        <v>524451</v>
      </c>
      <c r="H7" s="24">
        <v>6930126</v>
      </c>
      <c r="I7" s="24">
        <v>4236456</v>
      </c>
      <c r="J7" s="24">
        <v>11691033</v>
      </c>
      <c r="K7" s="24">
        <v>4205859</v>
      </c>
      <c r="L7" s="24">
        <v>20457523</v>
      </c>
      <c r="M7" s="24">
        <v>27948384</v>
      </c>
      <c r="N7" s="24">
        <v>52611766</v>
      </c>
      <c r="O7" s="24">
        <v>70801655</v>
      </c>
      <c r="P7" s="24">
        <v>29408977</v>
      </c>
      <c r="Q7" s="24">
        <v>56358693</v>
      </c>
      <c r="R7" s="24">
        <v>156569325</v>
      </c>
      <c r="S7" s="24"/>
      <c r="T7" s="24"/>
      <c r="U7" s="24"/>
      <c r="V7" s="24"/>
      <c r="W7" s="24">
        <v>220872124</v>
      </c>
      <c r="X7" s="24">
        <v>402497677</v>
      </c>
      <c r="Y7" s="24">
        <v>-181625553</v>
      </c>
      <c r="Z7" s="7">
        <v>-45.12</v>
      </c>
      <c r="AA7" s="29">
        <v>1183211108</v>
      </c>
    </row>
    <row r="8" spans="1:27" ht="13.5">
      <c r="A8" s="5" t="s">
        <v>34</v>
      </c>
      <c r="B8" s="3"/>
      <c r="C8" s="19">
        <v>299138</v>
      </c>
      <c r="D8" s="19"/>
      <c r="E8" s="20">
        <v>131444</v>
      </c>
      <c r="F8" s="21">
        <v>591444</v>
      </c>
      <c r="G8" s="21"/>
      <c r="H8" s="21"/>
      <c r="I8" s="21"/>
      <c r="J8" s="21"/>
      <c r="K8" s="21">
        <v>2906</v>
      </c>
      <c r="L8" s="21">
        <v>7081</v>
      </c>
      <c r="M8" s="21">
        <v>-1269</v>
      </c>
      <c r="N8" s="21">
        <v>8718</v>
      </c>
      <c r="O8" s="21"/>
      <c r="P8" s="21"/>
      <c r="Q8" s="21">
        <v>87108</v>
      </c>
      <c r="R8" s="21">
        <v>87108</v>
      </c>
      <c r="S8" s="21"/>
      <c r="T8" s="21"/>
      <c r="U8" s="21"/>
      <c r="V8" s="21"/>
      <c r="W8" s="21">
        <v>95826</v>
      </c>
      <c r="X8" s="21">
        <v>131431</v>
      </c>
      <c r="Y8" s="21">
        <v>-35605</v>
      </c>
      <c r="Z8" s="6">
        <v>-27.09</v>
      </c>
      <c r="AA8" s="28">
        <v>591444</v>
      </c>
    </row>
    <row r="9" spans="1:27" ht="13.5">
      <c r="A9" s="2" t="s">
        <v>35</v>
      </c>
      <c r="B9" s="3"/>
      <c r="C9" s="16">
        <f aca="true" t="shared" si="1" ref="C9:Y9">SUM(C10:C14)</f>
        <v>396409859</v>
      </c>
      <c r="D9" s="16">
        <f>SUM(D10:D14)</f>
        <v>0</v>
      </c>
      <c r="E9" s="17">
        <f t="shared" si="1"/>
        <v>1540785646</v>
      </c>
      <c r="F9" s="18">
        <f t="shared" si="1"/>
        <v>1727065523</v>
      </c>
      <c r="G9" s="18">
        <f t="shared" si="1"/>
        <v>1600</v>
      </c>
      <c r="H9" s="18">
        <f t="shared" si="1"/>
        <v>7543374</v>
      </c>
      <c r="I9" s="18">
        <f t="shared" si="1"/>
        <v>9296352</v>
      </c>
      <c r="J9" s="18">
        <f t="shared" si="1"/>
        <v>16841326</v>
      </c>
      <c r="K9" s="18">
        <f t="shared" si="1"/>
        <v>8642080</v>
      </c>
      <c r="L9" s="18">
        <f t="shared" si="1"/>
        <v>14254737</v>
      </c>
      <c r="M9" s="18">
        <f t="shared" si="1"/>
        <v>11063707</v>
      </c>
      <c r="N9" s="18">
        <f t="shared" si="1"/>
        <v>33960524</v>
      </c>
      <c r="O9" s="18">
        <f t="shared" si="1"/>
        <v>56431454</v>
      </c>
      <c r="P9" s="18">
        <f t="shared" si="1"/>
        <v>40774296</v>
      </c>
      <c r="Q9" s="18">
        <f t="shared" si="1"/>
        <v>14463986</v>
      </c>
      <c r="R9" s="18">
        <f t="shared" si="1"/>
        <v>111669736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162471586</v>
      </c>
      <c r="X9" s="18">
        <f t="shared" si="1"/>
        <v>690913981</v>
      </c>
      <c r="Y9" s="18">
        <f t="shared" si="1"/>
        <v>-528442395</v>
      </c>
      <c r="Z9" s="4">
        <f>+IF(X9&lt;&gt;0,+(Y9/X9)*100,0)</f>
        <v>-76.48454214736755</v>
      </c>
      <c r="AA9" s="30">
        <f>SUM(AA10:AA14)</f>
        <v>1727065523</v>
      </c>
    </row>
    <row r="10" spans="1:27" ht="13.5">
      <c r="A10" s="5" t="s">
        <v>36</v>
      </c>
      <c r="B10" s="3"/>
      <c r="C10" s="19">
        <v>69781990</v>
      </c>
      <c r="D10" s="19"/>
      <c r="E10" s="20">
        <v>105089469</v>
      </c>
      <c r="F10" s="21">
        <v>114958164</v>
      </c>
      <c r="G10" s="21"/>
      <c r="H10" s="21">
        <v>502459</v>
      </c>
      <c r="I10" s="21">
        <v>2621493</v>
      </c>
      <c r="J10" s="21">
        <v>3123952</v>
      </c>
      <c r="K10" s="21">
        <v>1255095</v>
      </c>
      <c r="L10" s="21">
        <v>2199337</v>
      </c>
      <c r="M10" s="21">
        <v>3325299</v>
      </c>
      <c r="N10" s="21">
        <v>6779731</v>
      </c>
      <c r="O10" s="21">
        <v>6082287</v>
      </c>
      <c r="P10" s="21">
        <v>2937644</v>
      </c>
      <c r="Q10" s="21">
        <v>5403277</v>
      </c>
      <c r="R10" s="21">
        <v>14423208</v>
      </c>
      <c r="S10" s="21"/>
      <c r="T10" s="21"/>
      <c r="U10" s="21"/>
      <c r="V10" s="21"/>
      <c r="W10" s="21">
        <v>24326891</v>
      </c>
      <c r="X10" s="21">
        <v>48334032</v>
      </c>
      <c r="Y10" s="21">
        <v>-24007141</v>
      </c>
      <c r="Z10" s="6">
        <v>-49.67</v>
      </c>
      <c r="AA10" s="28">
        <v>114958164</v>
      </c>
    </row>
    <row r="11" spans="1:27" ht="13.5">
      <c r="A11" s="5" t="s">
        <v>37</v>
      </c>
      <c r="B11" s="3"/>
      <c r="C11" s="19">
        <v>61554474</v>
      </c>
      <c r="D11" s="19"/>
      <c r="E11" s="20">
        <v>141791962</v>
      </c>
      <c r="F11" s="21">
        <v>149174268</v>
      </c>
      <c r="G11" s="21">
        <v>1600</v>
      </c>
      <c r="H11" s="21">
        <v>91936</v>
      </c>
      <c r="I11" s="21">
        <v>54269</v>
      </c>
      <c r="J11" s="21">
        <v>147805</v>
      </c>
      <c r="K11" s="21">
        <v>260646</v>
      </c>
      <c r="L11" s="21">
        <v>1006860</v>
      </c>
      <c r="M11" s="21">
        <v>1875767</v>
      </c>
      <c r="N11" s="21">
        <v>3143273</v>
      </c>
      <c r="O11" s="21">
        <v>1366382</v>
      </c>
      <c r="P11" s="21">
        <v>5954430</v>
      </c>
      <c r="Q11" s="21">
        <v>774621</v>
      </c>
      <c r="R11" s="21">
        <v>8095433</v>
      </c>
      <c r="S11" s="21"/>
      <c r="T11" s="21"/>
      <c r="U11" s="21"/>
      <c r="V11" s="21"/>
      <c r="W11" s="21">
        <v>11386511</v>
      </c>
      <c r="X11" s="21">
        <v>50278075</v>
      </c>
      <c r="Y11" s="21">
        <v>-38891564</v>
      </c>
      <c r="Z11" s="6">
        <v>-77.35</v>
      </c>
      <c r="AA11" s="28">
        <v>149174268</v>
      </c>
    </row>
    <row r="12" spans="1:27" ht="13.5">
      <c r="A12" s="5" t="s">
        <v>38</v>
      </c>
      <c r="B12" s="3"/>
      <c r="C12" s="19">
        <v>119347089</v>
      </c>
      <c r="D12" s="19"/>
      <c r="E12" s="20">
        <v>343405092</v>
      </c>
      <c r="F12" s="21">
        <v>330550666</v>
      </c>
      <c r="G12" s="21"/>
      <c r="H12" s="21">
        <v>6856854</v>
      </c>
      <c r="I12" s="21">
        <v>5655128</v>
      </c>
      <c r="J12" s="21">
        <v>12511982</v>
      </c>
      <c r="K12" s="21">
        <v>4491838</v>
      </c>
      <c r="L12" s="21">
        <v>6148034</v>
      </c>
      <c r="M12" s="21">
        <v>4840650</v>
      </c>
      <c r="N12" s="21">
        <v>15480522</v>
      </c>
      <c r="O12" s="21">
        <v>45708181</v>
      </c>
      <c r="P12" s="21">
        <v>30418494</v>
      </c>
      <c r="Q12" s="21">
        <v>7481701</v>
      </c>
      <c r="R12" s="21">
        <v>83608376</v>
      </c>
      <c r="S12" s="21"/>
      <c r="T12" s="21"/>
      <c r="U12" s="21"/>
      <c r="V12" s="21"/>
      <c r="W12" s="21">
        <v>111600880</v>
      </c>
      <c r="X12" s="21">
        <v>57731964</v>
      </c>
      <c r="Y12" s="21">
        <v>53868916</v>
      </c>
      <c r="Z12" s="6">
        <v>93.31</v>
      </c>
      <c r="AA12" s="28">
        <v>330550666</v>
      </c>
    </row>
    <row r="13" spans="1:27" ht="13.5">
      <c r="A13" s="5" t="s">
        <v>39</v>
      </c>
      <c r="B13" s="3"/>
      <c r="C13" s="19">
        <v>100846780</v>
      </c>
      <c r="D13" s="19"/>
      <c r="E13" s="20">
        <v>869062657</v>
      </c>
      <c r="F13" s="21">
        <v>1052544201</v>
      </c>
      <c r="G13" s="21"/>
      <c r="H13" s="21">
        <v>92125</v>
      </c>
      <c r="I13" s="21">
        <v>250804</v>
      </c>
      <c r="J13" s="21">
        <v>342929</v>
      </c>
      <c r="K13" s="21">
        <v>1487959</v>
      </c>
      <c r="L13" s="21">
        <v>2945283</v>
      </c>
      <c r="M13" s="21">
        <v>378965</v>
      </c>
      <c r="N13" s="21">
        <v>4812207</v>
      </c>
      <c r="O13" s="21">
        <v>692397</v>
      </c>
      <c r="P13" s="21">
        <v>741891</v>
      </c>
      <c r="Q13" s="21">
        <v>-19568</v>
      </c>
      <c r="R13" s="21">
        <v>1414720</v>
      </c>
      <c r="S13" s="21"/>
      <c r="T13" s="21"/>
      <c r="U13" s="21"/>
      <c r="V13" s="21"/>
      <c r="W13" s="21">
        <v>6569856</v>
      </c>
      <c r="X13" s="21">
        <v>491977203</v>
      </c>
      <c r="Y13" s="21">
        <v>-485407347</v>
      </c>
      <c r="Z13" s="6">
        <v>-98.66</v>
      </c>
      <c r="AA13" s="28">
        <v>1052544201</v>
      </c>
    </row>
    <row r="14" spans="1:27" ht="13.5">
      <c r="A14" s="5" t="s">
        <v>40</v>
      </c>
      <c r="B14" s="3"/>
      <c r="C14" s="22">
        <v>44879526</v>
      </c>
      <c r="D14" s="22"/>
      <c r="E14" s="23">
        <v>81436466</v>
      </c>
      <c r="F14" s="24">
        <v>79838224</v>
      </c>
      <c r="G14" s="24"/>
      <c r="H14" s="24"/>
      <c r="I14" s="24">
        <v>714658</v>
      </c>
      <c r="J14" s="24">
        <v>714658</v>
      </c>
      <c r="K14" s="24">
        <v>1146542</v>
      </c>
      <c r="L14" s="24">
        <v>1955223</v>
      </c>
      <c r="M14" s="24">
        <v>643026</v>
      </c>
      <c r="N14" s="24">
        <v>3744791</v>
      </c>
      <c r="O14" s="24">
        <v>2582207</v>
      </c>
      <c r="P14" s="24">
        <v>721837</v>
      </c>
      <c r="Q14" s="24">
        <v>823955</v>
      </c>
      <c r="R14" s="24">
        <v>4127999</v>
      </c>
      <c r="S14" s="24"/>
      <c r="T14" s="24"/>
      <c r="U14" s="24"/>
      <c r="V14" s="24"/>
      <c r="W14" s="24">
        <v>8587448</v>
      </c>
      <c r="X14" s="24">
        <v>42592707</v>
      </c>
      <c r="Y14" s="24">
        <v>-34005259</v>
      </c>
      <c r="Z14" s="7">
        <v>-79.84</v>
      </c>
      <c r="AA14" s="29">
        <v>79838224</v>
      </c>
    </row>
    <row r="15" spans="1:27" ht="13.5">
      <c r="A15" s="2" t="s">
        <v>41</v>
      </c>
      <c r="B15" s="8"/>
      <c r="C15" s="16">
        <f aca="true" t="shared" si="2" ref="C15:Y15">SUM(C16:C18)</f>
        <v>649840859</v>
      </c>
      <c r="D15" s="16">
        <f>SUM(D16:D18)</f>
        <v>0</v>
      </c>
      <c r="E15" s="17">
        <f t="shared" si="2"/>
        <v>1540810338</v>
      </c>
      <c r="F15" s="18">
        <f t="shared" si="2"/>
        <v>1550208728</v>
      </c>
      <c r="G15" s="18">
        <f t="shared" si="2"/>
        <v>150103</v>
      </c>
      <c r="H15" s="18">
        <f t="shared" si="2"/>
        <v>1976716</v>
      </c>
      <c r="I15" s="18">
        <f t="shared" si="2"/>
        <v>602236</v>
      </c>
      <c r="J15" s="18">
        <f t="shared" si="2"/>
        <v>2729055</v>
      </c>
      <c r="K15" s="18">
        <f t="shared" si="2"/>
        <v>2245923</v>
      </c>
      <c r="L15" s="18">
        <f t="shared" si="2"/>
        <v>4204277</v>
      </c>
      <c r="M15" s="18">
        <f t="shared" si="2"/>
        <v>1969835</v>
      </c>
      <c r="N15" s="18">
        <f t="shared" si="2"/>
        <v>8420035</v>
      </c>
      <c r="O15" s="18">
        <f t="shared" si="2"/>
        <v>12077141</v>
      </c>
      <c r="P15" s="18">
        <f t="shared" si="2"/>
        <v>17045280</v>
      </c>
      <c r="Q15" s="18">
        <f t="shared" si="2"/>
        <v>11409157</v>
      </c>
      <c r="R15" s="18">
        <f t="shared" si="2"/>
        <v>40531578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51680668</v>
      </c>
      <c r="X15" s="18">
        <f t="shared" si="2"/>
        <v>806302772</v>
      </c>
      <c r="Y15" s="18">
        <f t="shared" si="2"/>
        <v>-754622104</v>
      </c>
      <c r="Z15" s="4">
        <f>+IF(X15&lt;&gt;0,+(Y15/X15)*100,0)</f>
        <v>-93.5904141974102</v>
      </c>
      <c r="AA15" s="30">
        <f>SUM(AA16:AA18)</f>
        <v>1550208728</v>
      </c>
    </row>
    <row r="16" spans="1:27" ht="13.5">
      <c r="A16" s="5" t="s">
        <v>42</v>
      </c>
      <c r="B16" s="3"/>
      <c r="C16" s="19">
        <v>42289034</v>
      </c>
      <c r="D16" s="19"/>
      <c r="E16" s="20">
        <v>157719793</v>
      </c>
      <c r="F16" s="21">
        <v>170604959</v>
      </c>
      <c r="G16" s="21"/>
      <c r="H16" s="21">
        <v>1235140</v>
      </c>
      <c r="I16" s="21">
        <v>463812</v>
      </c>
      <c r="J16" s="21">
        <v>1698952</v>
      </c>
      <c r="K16" s="21">
        <v>106853</v>
      </c>
      <c r="L16" s="21">
        <v>927383</v>
      </c>
      <c r="M16" s="21">
        <v>1313302</v>
      </c>
      <c r="N16" s="21">
        <v>2347538</v>
      </c>
      <c r="O16" s="21">
        <v>809070</v>
      </c>
      <c r="P16" s="21">
        <v>349393</v>
      </c>
      <c r="Q16" s="21">
        <v>1002313</v>
      </c>
      <c r="R16" s="21">
        <v>2160776</v>
      </c>
      <c r="S16" s="21"/>
      <c r="T16" s="21"/>
      <c r="U16" s="21"/>
      <c r="V16" s="21"/>
      <c r="W16" s="21">
        <v>6207266</v>
      </c>
      <c r="X16" s="21">
        <v>86781742</v>
      </c>
      <c r="Y16" s="21">
        <v>-80574476</v>
      </c>
      <c r="Z16" s="6">
        <v>-92.85</v>
      </c>
      <c r="AA16" s="28">
        <v>170604959</v>
      </c>
    </row>
    <row r="17" spans="1:27" ht="13.5">
      <c r="A17" s="5" t="s">
        <v>43</v>
      </c>
      <c r="B17" s="3"/>
      <c r="C17" s="19">
        <v>582907127</v>
      </c>
      <c r="D17" s="19"/>
      <c r="E17" s="20">
        <v>1352110467</v>
      </c>
      <c r="F17" s="21">
        <v>1348382759</v>
      </c>
      <c r="G17" s="21"/>
      <c r="H17" s="21">
        <v>261513</v>
      </c>
      <c r="I17" s="21">
        <v>127181</v>
      </c>
      <c r="J17" s="21">
        <v>388694</v>
      </c>
      <c r="K17" s="21">
        <v>2095624</v>
      </c>
      <c r="L17" s="21">
        <v>3211288</v>
      </c>
      <c r="M17" s="21">
        <v>551222</v>
      </c>
      <c r="N17" s="21">
        <v>5858134</v>
      </c>
      <c r="O17" s="21">
        <v>11259774</v>
      </c>
      <c r="P17" s="21">
        <v>16676609</v>
      </c>
      <c r="Q17" s="21">
        <v>10333775</v>
      </c>
      <c r="R17" s="21">
        <v>38270158</v>
      </c>
      <c r="S17" s="21"/>
      <c r="T17" s="21"/>
      <c r="U17" s="21"/>
      <c r="V17" s="21"/>
      <c r="W17" s="21">
        <v>44516986</v>
      </c>
      <c r="X17" s="21">
        <v>704387310</v>
      </c>
      <c r="Y17" s="21">
        <v>-659870324</v>
      </c>
      <c r="Z17" s="6">
        <v>-93.68</v>
      </c>
      <c r="AA17" s="28">
        <v>1348382759</v>
      </c>
    </row>
    <row r="18" spans="1:27" ht="13.5">
      <c r="A18" s="5" t="s">
        <v>44</v>
      </c>
      <c r="B18" s="3"/>
      <c r="C18" s="19">
        <v>24644698</v>
      </c>
      <c r="D18" s="19"/>
      <c r="E18" s="20">
        <v>30980078</v>
      </c>
      <c r="F18" s="21">
        <v>31221010</v>
      </c>
      <c r="G18" s="21">
        <v>150103</v>
      </c>
      <c r="H18" s="21">
        <v>480063</v>
      </c>
      <c r="I18" s="21">
        <v>11243</v>
      </c>
      <c r="J18" s="21">
        <v>641409</v>
      </c>
      <c r="K18" s="21">
        <v>43446</v>
      </c>
      <c r="L18" s="21">
        <v>65606</v>
      </c>
      <c r="M18" s="21">
        <v>105311</v>
      </c>
      <c r="N18" s="21">
        <v>214363</v>
      </c>
      <c r="O18" s="21">
        <v>8297</v>
      </c>
      <c r="P18" s="21">
        <v>19278</v>
      </c>
      <c r="Q18" s="21">
        <v>73069</v>
      </c>
      <c r="R18" s="21">
        <v>100644</v>
      </c>
      <c r="S18" s="21"/>
      <c r="T18" s="21"/>
      <c r="U18" s="21"/>
      <c r="V18" s="21"/>
      <c r="W18" s="21">
        <v>956416</v>
      </c>
      <c r="X18" s="21">
        <v>15133720</v>
      </c>
      <c r="Y18" s="21">
        <v>-14177304</v>
      </c>
      <c r="Z18" s="6">
        <v>-93.68</v>
      </c>
      <c r="AA18" s="28">
        <v>31221010</v>
      </c>
    </row>
    <row r="19" spans="1:27" ht="13.5">
      <c r="A19" s="2" t="s">
        <v>45</v>
      </c>
      <c r="B19" s="8"/>
      <c r="C19" s="16">
        <f aca="true" t="shared" si="3" ref="C19:Y19">SUM(C20:C23)</f>
        <v>1638043059</v>
      </c>
      <c r="D19" s="16">
        <f>SUM(D20:D23)</f>
        <v>0</v>
      </c>
      <c r="E19" s="17">
        <f t="shared" si="3"/>
        <v>4176629247</v>
      </c>
      <c r="F19" s="18">
        <f t="shared" si="3"/>
        <v>3409305457</v>
      </c>
      <c r="G19" s="18">
        <f t="shared" si="3"/>
        <v>8615</v>
      </c>
      <c r="H19" s="18">
        <f t="shared" si="3"/>
        <v>-193956</v>
      </c>
      <c r="I19" s="18">
        <f t="shared" si="3"/>
        <v>1593706</v>
      </c>
      <c r="J19" s="18">
        <f t="shared" si="3"/>
        <v>1408365</v>
      </c>
      <c r="K19" s="18">
        <f t="shared" si="3"/>
        <v>3374252</v>
      </c>
      <c r="L19" s="18">
        <f t="shared" si="3"/>
        <v>21987588</v>
      </c>
      <c r="M19" s="18">
        <f t="shared" si="3"/>
        <v>20006334</v>
      </c>
      <c r="N19" s="18">
        <f t="shared" si="3"/>
        <v>45368174</v>
      </c>
      <c r="O19" s="18">
        <f t="shared" si="3"/>
        <v>25915234</v>
      </c>
      <c r="P19" s="18">
        <f t="shared" si="3"/>
        <v>9884305</v>
      </c>
      <c r="Q19" s="18">
        <f t="shared" si="3"/>
        <v>2744930</v>
      </c>
      <c r="R19" s="18">
        <f t="shared" si="3"/>
        <v>38544469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85321008</v>
      </c>
      <c r="X19" s="18">
        <f t="shared" si="3"/>
        <v>1400889008</v>
      </c>
      <c r="Y19" s="18">
        <f t="shared" si="3"/>
        <v>-1315568000</v>
      </c>
      <c r="Z19" s="4">
        <f>+IF(X19&lt;&gt;0,+(Y19/X19)*100,0)</f>
        <v>-93.90950978180564</v>
      </c>
      <c r="AA19" s="30">
        <f>SUM(AA20:AA23)</f>
        <v>3409305457</v>
      </c>
    </row>
    <row r="20" spans="1:27" ht="13.5">
      <c r="A20" s="5" t="s">
        <v>46</v>
      </c>
      <c r="B20" s="3"/>
      <c r="C20" s="19">
        <v>657140627</v>
      </c>
      <c r="D20" s="19"/>
      <c r="E20" s="20">
        <v>805189913</v>
      </c>
      <c r="F20" s="21">
        <v>838104734</v>
      </c>
      <c r="G20" s="21">
        <v>-56977</v>
      </c>
      <c r="H20" s="21">
        <v>-336597</v>
      </c>
      <c r="I20" s="21">
        <v>1001521</v>
      </c>
      <c r="J20" s="21">
        <v>607947</v>
      </c>
      <c r="K20" s="21">
        <v>760954</v>
      </c>
      <c r="L20" s="21">
        <v>1478012</v>
      </c>
      <c r="M20" s="21">
        <v>-482543</v>
      </c>
      <c r="N20" s="21">
        <v>1756423</v>
      </c>
      <c r="O20" s="21">
        <v>908361</v>
      </c>
      <c r="P20" s="21">
        <v>1662439</v>
      </c>
      <c r="Q20" s="21">
        <v>483872</v>
      </c>
      <c r="R20" s="21">
        <v>3054672</v>
      </c>
      <c r="S20" s="21"/>
      <c r="T20" s="21"/>
      <c r="U20" s="21"/>
      <c r="V20" s="21"/>
      <c r="W20" s="21">
        <v>5419042</v>
      </c>
      <c r="X20" s="21">
        <v>474766041</v>
      </c>
      <c r="Y20" s="21">
        <v>-469346999</v>
      </c>
      <c r="Z20" s="6">
        <v>-98.86</v>
      </c>
      <c r="AA20" s="28">
        <v>838104734</v>
      </c>
    </row>
    <row r="21" spans="1:27" ht="13.5">
      <c r="A21" s="5" t="s">
        <v>47</v>
      </c>
      <c r="B21" s="3"/>
      <c r="C21" s="19">
        <v>698129803</v>
      </c>
      <c r="D21" s="19"/>
      <c r="E21" s="20">
        <v>1517922000</v>
      </c>
      <c r="F21" s="21">
        <v>1174678991</v>
      </c>
      <c r="G21" s="21">
        <v>63706</v>
      </c>
      <c r="H21" s="21">
        <v>-12999</v>
      </c>
      <c r="I21" s="21">
        <v>457078</v>
      </c>
      <c r="J21" s="21">
        <v>507785</v>
      </c>
      <c r="K21" s="21">
        <v>2428917</v>
      </c>
      <c r="L21" s="21">
        <v>20271194</v>
      </c>
      <c r="M21" s="21">
        <v>10570853</v>
      </c>
      <c r="N21" s="21">
        <v>33270964</v>
      </c>
      <c r="O21" s="21">
        <v>24434407</v>
      </c>
      <c r="P21" s="21">
        <v>7635832</v>
      </c>
      <c r="Q21" s="21">
        <v>1846224</v>
      </c>
      <c r="R21" s="21">
        <v>33916463</v>
      </c>
      <c r="S21" s="21"/>
      <c r="T21" s="21"/>
      <c r="U21" s="21"/>
      <c r="V21" s="21"/>
      <c r="W21" s="21">
        <v>67695212</v>
      </c>
      <c r="X21" s="21">
        <v>428011947</v>
      </c>
      <c r="Y21" s="21">
        <v>-360316735</v>
      </c>
      <c r="Z21" s="6">
        <v>-84.18</v>
      </c>
      <c r="AA21" s="28">
        <v>1174678991</v>
      </c>
    </row>
    <row r="22" spans="1:27" ht="13.5">
      <c r="A22" s="5" t="s">
        <v>48</v>
      </c>
      <c r="B22" s="3"/>
      <c r="C22" s="22">
        <v>165702639</v>
      </c>
      <c r="D22" s="22"/>
      <c r="E22" s="23">
        <v>1381056255</v>
      </c>
      <c r="F22" s="24">
        <v>1106299293</v>
      </c>
      <c r="G22" s="24"/>
      <c r="H22" s="24"/>
      <c r="I22" s="24"/>
      <c r="J22" s="24"/>
      <c r="K22" s="24">
        <v>19377</v>
      </c>
      <c r="L22" s="24">
        <v>60797</v>
      </c>
      <c r="M22" s="24">
        <v>9900984</v>
      </c>
      <c r="N22" s="24">
        <v>9981158</v>
      </c>
      <c r="O22" s="24">
        <v>424777</v>
      </c>
      <c r="P22" s="24">
        <v>1278</v>
      </c>
      <c r="Q22" s="24">
        <v>269589</v>
      </c>
      <c r="R22" s="24">
        <v>695644</v>
      </c>
      <c r="S22" s="24"/>
      <c r="T22" s="24"/>
      <c r="U22" s="24"/>
      <c r="V22" s="24"/>
      <c r="W22" s="24">
        <v>10676802</v>
      </c>
      <c r="X22" s="24">
        <v>341663141</v>
      </c>
      <c r="Y22" s="24">
        <v>-330986339</v>
      </c>
      <c r="Z22" s="7">
        <v>-96.88</v>
      </c>
      <c r="AA22" s="29">
        <v>1106299293</v>
      </c>
    </row>
    <row r="23" spans="1:27" ht="13.5">
      <c r="A23" s="5" t="s">
        <v>49</v>
      </c>
      <c r="B23" s="3"/>
      <c r="C23" s="19">
        <v>117069990</v>
      </c>
      <c r="D23" s="19"/>
      <c r="E23" s="20">
        <v>472461079</v>
      </c>
      <c r="F23" s="21">
        <v>290222439</v>
      </c>
      <c r="G23" s="21">
        <v>1886</v>
      </c>
      <c r="H23" s="21">
        <v>155640</v>
      </c>
      <c r="I23" s="21">
        <v>135107</v>
      </c>
      <c r="J23" s="21">
        <v>292633</v>
      </c>
      <c r="K23" s="21">
        <v>165004</v>
      </c>
      <c r="L23" s="21">
        <v>177585</v>
      </c>
      <c r="M23" s="21">
        <v>17040</v>
      </c>
      <c r="N23" s="21">
        <v>359629</v>
      </c>
      <c r="O23" s="21">
        <v>147689</v>
      </c>
      <c r="P23" s="21">
        <v>584756</v>
      </c>
      <c r="Q23" s="21">
        <v>145245</v>
      </c>
      <c r="R23" s="21">
        <v>877690</v>
      </c>
      <c r="S23" s="21"/>
      <c r="T23" s="21"/>
      <c r="U23" s="21"/>
      <c r="V23" s="21"/>
      <c r="W23" s="21">
        <v>1529952</v>
      </c>
      <c r="X23" s="21">
        <v>156447879</v>
      </c>
      <c r="Y23" s="21">
        <v>-154917927</v>
      </c>
      <c r="Z23" s="6">
        <v>-99.02</v>
      </c>
      <c r="AA23" s="28">
        <v>290222439</v>
      </c>
    </row>
    <row r="24" spans="1:27" ht="13.5">
      <c r="A24" s="2" t="s">
        <v>50</v>
      </c>
      <c r="B24" s="8"/>
      <c r="C24" s="16">
        <v>50395463</v>
      </c>
      <c r="D24" s="16"/>
      <c r="E24" s="17">
        <v>52674155</v>
      </c>
      <c r="F24" s="18">
        <v>63627696</v>
      </c>
      <c r="G24" s="18">
        <v>-20298330</v>
      </c>
      <c r="H24" s="18">
        <v>-12364789</v>
      </c>
      <c r="I24" s="18">
        <v>661090</v>
      </c>
      <c r="J24" s="18">
        <v>-32002029</v>
      </c>
      <c r="K24" s="18">
        <v>4562797</v>
      </c>
      <c r="L24" s="18">
        <v>4192508</v>
      </c>
      <c r="M24" s="18">
        <v>6831997</v>
      </c>
      <c r="N24" s="18">
        <v>15587302</v>
      </c>
      <c r="O24" s="18">
        <v>3809300</v>
      </c>
      <c r="P24" s="18">
        <v>4533615</v>
      </c>
      <c r="Q24" s="18">
        <v>2608754</v>
      </c>
      <c r="R24" s="18">
        <v>10951669</v>
      </c>
      <c r="S24" s="18"/>
      <c r="T24" s="18"/>
      <c r="U24" s="18"/>
      <c r="V24" s="18"/>
      <c r="W24" s="18">
        <v>-5463058</v>
      </c>
      <c r="X24" s="18">
        <v>47237604</v>
      </c>
      <c r="Y24" s="18">
        <v>-52700662</v>
      </c>
      <c r="Z24" s="4">
        <v>-111.57</v>
      </c>
      <c r="AA24" s="30">
        <v>63627696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3493720938</v>
      </c>
      <c r="D25" s="50">
        <f>+D5+D9+D15+D19+D24</f>
        <v>0</v>
      </c>
      <c r="E25" s="51">
        <f t="shared" si="4"/>
        <v>8430911243</v>
      </c>
      <c r="F25" s="52">
        <f t="shared" si="4"/>
        <v>7939515922</v>
      </c>
      <c r="G25" s="52">
        <f t="shared" si="4"/>
        <v>-19613561</v>
      </c>
      <c r="H25" s="52">
        <f t="shared" si="4"/>
        <v>3924971</v>
      </c>
      <c r="I25" s="52">
        <f t="shared" si="4"/>
        <v>17207167</v>
      </c>
      <c r="J25" s="52">
        <f t="shared" si="4"/>
        <v>1518577</v>
      </c>
      <c r="K25" s="52">
        <f t="shared" si="4"/>
        <v>23138108</v>
      </c>
      <c r="L25" s="52">
        <f t="shared" si="4"/>
        <v>65265888</v>
      </c>
      <c r="M25" s="52">
        <f t="shared" si="4"/>
        <v>68326936</v>
      </c>
      <c r="N25" s="52">
        <f t="shared" si="4"/>
        <v>156730932</v>
      </c>
      <c r="O25" s="52">
        <f t="shared" si="4"/>
        <v>169927599</v>
      </c>
      <c r="P25" s="52">
        <f t="shared" si="4"/>
        <v>102076323</v>
      </c>
      <c r="Q25" s="52">
        <f t="shared" si="4"/>
        <v>87985543</v>
      </c>
      <c r="R25" s="52">
        <f t="shared" si="4"/>
        <v>359989465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518238974</v>
      </c>
      <c r="X25" s="52">
        <f t="shared" si="4"/>
        <v>3348946588</v>
      </c>
      <c r="Y25" s="52">
        <f t="shared" si="4"/>
        <v>-2830707614</v>
      </c>
      <c r="Z25" s="53">
        <f>+IF(X25&lt;&gt;0,+(Y25/X25)*100,0)</f>
        <v>-84.52531384474861</v>
      </c>
      <c r="AA25" s="54">
        <f>+AA5+AA9+AA15+AA19+AA24</f>
        <v>7939515922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886211324</v>
      </c>
      <c r="D28" s="19"/>
      <c r="E28" s="20">
        <v>2189347594</v>
      </c>
      <c r="F28" s="21">
        <v>2518432995</v>
      </c>
      <c r="G28" s="21"/>
      <c r="H28" s="21">
        <v>-87795</v>
      </c>
      <c r="I28" s="21">
        <v>77328</v>
      </c>
      <c r="J28" s="21">
        <v>-10467</v>
      </c>
      <c r="K28" s="21">
        <v>691173</v>
      </c>
      <c r="L28" s="21">
        <v>290816</v>
      </c>
      <c r="M28" s="21">
        <v>2394804</v>
      </c>
      <c r="N28" s="21">
        <v>3376793</v>
      </c>
      <c r="O28" s="21">
        <v>8725693</v>
      </c>
      <c r="P28" s="21">
        <v>17991754</v>
      </c>
      <c r="Q28" s="21">
        <v>2023317</v>
      </c>
      <c r="R28" s="21">
        <v>28740764</v>
      </c>
      <c r="S28" s="21"/>
      <c r="T28" s="21"/>
      <c r="U28" s="21"/>
      <c r="V28" s="21"/>
      <c r="W28" s="21">
        <v>32107090</v>
      </c>
      <c r="X28" s="21">
        <v>1033055614</v>
      </c>
      <c r="Y28" s="21">
        <v>-1000948524</v>
      </c>
      <c r="Z28" s="6">
        <v>-96.89</v>
      </c>
      <c r="AA28" s="19">
        <v>2518432995</v>
      </c>
    </row>
    <row r="29" spans="1:27" ht="13.5">
      <c r="A29" s="56" t="s">
        <v>55</v>
      </c>
      <c r="B29" s="3"/>
      <c r="C29" s="19">
        <v>12359626</v>
      </c>
      <c r="D29" s="19"/>
      <c r="E29" s="20">
        <v>22037835</v>
      </c>
      <c r="F29" s="21">
        <v>37787593</v>
      </c>
      <c r="G29" s="21"/>
      <c r="H29" s="21">
        <v>101400</v>
      </c>
      <c r="I29" s="21">
        <v>25806</v>
      </c>
      <c r="J29" s="21">
        <v>127206</v>
      </c>
      <c r="K29" s="21">
        <v>47832</v>
      </c>
      <c r="L29" s="21">
        <v>23541</v>
      </c>
      <c r="M29" s="21">
        <v>741668</v>
      </c>
      <c r="N29" s="21">
        <v>813041</v>
      </c>
      <c r="O29" s="21">
        <v>50293</v>
      </c>
      <c r="P29" s="21">
        <v>1866166</v>
      </c>
      <c r="Q29" s="21">
        <v>746196</v>
      </c>
      <c r="R29" s="21">
        <v>2662655</v>
      </c>
      <c r="S29" s="21"/>
      <c r="T29" s="21"/>
      <c r="U29" s="21"/>
      <c r="V29" s="21"/>
      <c r="W29" s="21">
        <v>3602902</v>
      </c>
      <c r="X29" s="21">
        <v>8900347</v>
      </c>
      <c r="Y29" s="21">
        <v>-5297445</v>
      </c>
      <c r="Z29" s="6">
        <v>-59.52</v>
      </c>
      <c r="AA29" s="28">
        <v>37787593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150376588</v>
      </c>
      <c r="D31" s="19"/>
      <c r="E31" s="20">
        <v>53700000</v>
      </c>
      <c r="F31" s="21">
        <v>60886920</v>
      </c>
      <c r="G31" s="21">
        <v>-3224</v>
      </c>
      <c r="H31" s="21">
        <v>-17598</v>
      </c>
      <c r="I31" s="21"/>
      <c r="J31" s="21">
        <v>-20822</v>
      </c>
      <c r="K31" s="21"/>
      <c r="L31" s="21">
        <v>-30517</v>
      </c>
      <c r="M31" s="21">
        <v>-49861</v>
      </c>
      <c r="N31" s="21">
        <v>-80378</v>
      </c>
      <c r="O31" s="21">
        <v>349</v>
      </c>
      <c r="P31" s="21"/>
      <c r="Q31" s="21"/>
      <c r="R31" s="21">
        <v>349</v>
      </c>
      <c r="S31" s="21"/>
      <c r="T31" s="21"/>
      <c r="U31" s="21"/>
      <c r="V31" s="21"/>
      <c r="W31" s="21">
        <v>-100851</v>
      </c>
      <c r="X31" s="21">
        <v>35763373</v>
      </c>
      <c r="Y31" s="21">
        <v>-35864224</v>
      </c>
      <c r="Z31" s="6">
        <v>-100.28</v>
      </c>
      <c r="AA31" s="28">
        <v>60886920</v>
      </c>
    </row>
    <row r="32" spans="1:27" ht="13.5">
      <c r="A32" s="58" t="s">
        <v>58</v>
      </c>
      <c r="B32" s="3"/>
      <c r="C32" s="25">
        <f aca="true" t="shared" si="5" ref="C32:Y32">SUM(C28:C31)</f>
        <v>1048947538</v>
      </c>
      <c r="D32" s="25">
        <f>SUM(D28:D31)</f>
        <v>0</v>
      </c>
      <c r="E32" s="26">
        <f t="shared" si="5"/>
        <v>2265085429</v>
      </c>
      <c r="F32" s="27">
        <f t="shared" si="5"/>
        <v>2617107508</v>
      </c>
      <c r="G32" s="27">
        <f t="shared" si="5"/>
        <v>-3224</v>
      </c>
      <c r="H32" s="27">
        <f t="shared" si="5"/>
        <v>-3993</v>
      </c>
      <c r="I32" s="27">
        <f t="shared" si="5"/>
        <v>103134</v>
      </c>
      <c r="J32" s="27">
        <f t="shared" si="5"/>
        <v>95917</v>
      </c>
      <c r="K32" s="27">
        <f t="shared" si="5"/>
        <v>739005</v>
      </c>
      <c r="L32" s="27">
        <f t="shared" si="5"/>
        <v>283840</v>
      </c>
      <c r="M32" s="27">
        <f t="shared" si="5"/>
        <v>3086611</v>
      </c>
      <c r="N32" s="27">
        <f t="shared" si="5"/>
        <v>4109456</v>
      </c>
      <c r="O32" s="27">
        <f t="shared" si="5"/>
        <v>8776335</v>
      </c>
      <c r="P32" s="27">
        <f t="shared" si="5"/>
        <v>19857920</v>
      </c>
      <c r="Q32" s="27">
        <f t="shared" si="5"/>
        <v>2769513</v>
      </c>
      <c r="R32" s="27">
        <f t="shared" si="5"/>
        <v>31403768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35609141</v>
      </c>
      <c r="X32" s="27">
        <f t="shared" si="5"/>
        <v>1077719334</v>
      </c>
      <c r="Y32" s="27">
        <f t="shared" si="5"/>
        <v>-1042110193</v>
      </c>
      <c r="Z32" s="13">
        <f>+IF(X32&lt;&gt;0,+(Y32/X32)*100,0)</f>
        <v>-96.69587991264524</v>
      </c>
      <c r="AA32" s="31">
        <f>SUM(AA28:AA31)</f>
        <v>2617107508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1867483190</v>
      </c>
      <c r="D34" s="19"/>
      <c r="E34" s="20">
        <v>4917495090</v>
      </c>
      <c r="F34" s="21">
        <v>4102062700</v>
      </c>
      <c r="G34" s="21">
        <v>706215</v>
      </c>
      <c r="H34" s="21">
        <v>16036727</v>
      </c>
      <c r="I34" s="21">
        <v>16283283</v>
      </c>
      <c r="J34" s="21">
        <v>33026225</v>
      </c>
      <c r="K34" s="21">
        <v>15377086</v>
      </c>
      <c r="L34" s="21">
        <v>56747508</v>
      </c>
      <c r="M34" s="21">
        <v>56117258</v>
      </c>
      <c r="N34" s="21">
        <v>128241852</v>
      </c>
      <c r="O34" s="21">
        <v>132734110</v>
      </c>
      <c r="P34" s="21">
        <v>71660753</v>
      </c>
      <c r="Q34" s="21">
        <v>78215248</v>
      </c>
      <c r="R34" s="21">
        <v>282610111</v>
      </c>
      <c r="S34" s="21"/>
      <c r="T34" s="21"/>
      <c r="U34" s="21"/>
      <c r="V34" s="21"/>
      <c r="W34" s="21">
        <v>443878188</v>
      </c>
      <c r="X34" s="21">
        <v>1530085411</v>
      </c>
      <c r="Y34" s="21">
        <v>-1086207223</v>
      </c>
      <c r="Z34" s="6">
        <v>-70.99</v>
      </c>
      <c r="AA34" s="28">
        <v>4102062700</v>
      </c>
    </row>
    <row r="35" spans="1:27" ht="13.5">
      <c r="A35" s="59" t="s">
        <v>61</v>
      </c>
      <c r="B35" s="3"/>
      <c r="C35" s="19"/>
      <c r="D35" s="19"/>
      <c r="E35" s="20">
        <v>42479155</v>
      </c>
      <c r="F35" s="21">
        <v>59766655</v>
      </c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>
        <v>44824995</v>
      </c>
      <c r="Y35" s="21">
        <v>-44824995</v>
      </c>
      <c r="Z35" s="6">
        <v>-100</v>
      </c>
      <c r="AA35" s="28">
        <v>59766655</v>
      </c>
    </row>
    <row r="36" spans="1:27" ht="13.5">
      <c r="A36" s="60" t="s">
        <v>62</v>
      </c>
      <c r="B36" s="10"/>
      <c r="C36" s="61">
        <f aca="true" t="shared" si="6" ref="C36:Y36">SUM(C32:C35)</f>
        <v>2916430728</v>
      </c>
      <c r="D36" s="61">
        <f>SUM(D32:D35)</f>
        <v>0</v>
      </c>
      <c r="E36" s="62">
        <f t="shared" si="6"/>
        <v>7225059674</v>
      </c>
      <c r="F36" s="63">
        <f t="shared" si="6"/>
        <v>6778936863</v>
      </c>
      <c r="G36" s="63">
        <f t="shared" si="6"/>
        <v>702991</v>
      </c>
      <c r="H36" s="63">
        <f t="shared" si="6"/>
        <v>16032734</v>
      </c>
      <c r="I36" s="63">
        <f t="shared" si="6"/>
        <v>16386417</v>
      </c>
      <c r="J36" s="63">
        <f t="shared" si="6"/>
        <v>33122142</v>
      </c>
      <c r="K36" s="63">
        <f t="shared" si="6"/>
        <v>16116091</v>
      </c>
      <c r="L36" s="63">
        <f t="shared" si="6"/>
        <v>57031348</v>
      </c>
      <c r="M36" s="63">
        <f t="shared" si="6"/>
        <v>59203869</v>
      </c>
      <c r="N36" s="63">
        <f t="shared" si="6"/>
        <v>132351308</v>
      </c>
      <c r="O36" s="63">
        <f t="shared" si="6"/>
        <v>141510445</v>
      </c>
      <c r="P36" s="63">
        <f t="shared" si="6"/>
        <v>91518673</v>
      </c>
      <c r="Q36" s="63">
        <f t="shared" si="6"/>
        <v>80984761</v>
      </c>
      <c r="R36" s="63">
        <f t="shared" si="6"/>
        <v>314013879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479487329</v>
      </c>
      <c r="X36" s="63">
        <f t="shared" si="6"/>
        <v>2652629740</v>
      </c>
      <c r="Y36" s="63">
        <f t="shared" si="6"/>
        <v>-2173142411</v>
      </c>
      <c r="Z36" s="64">
        <f>+IF(X36&lt;&gt;0,+(Y36/X36)*100,0)</f>
        <v>-81.92407625649255</v>
      </c>
      <c r="AA36" s="65">
        <f>SUM(AA32:AA35)</f>
        <v>6778936863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2095157</v>
      </c>
      <c r="D5" s="16">
        <f>SUM(D6:D8)</f>
        <v>0</v>
      </c>
      <c r="E5" s="17">
        <f t="shared" si="0"/>
        <v>360000</v>
      </c>
      <c r="F5" s="18">
        <f t="shared" si="0"/>
        <v>360000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270000</v>
      </c>
      <c r="Y5" s="18">
        <f t="shared" si="0"/>
        <v>-270000</v>
      </c>
      <c r="Z5" s="4">
        <f>+IF(X5&lt;&gt;0,+(Y5/X5)*100,0)</f>
        <v>-100</v>
      </c>
      <c r="AA5" s="16">
        <f>SUM(AA6:AA8)</f>
        <v>360000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2095157</v>
      </c>
      <c r="D7" s="22"/>
      <c r="E7" s="23">
        <v>360000</v>
      </c>
      <c r="F7" s="24">
        <v>360000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>
        <v>270000</v>
      </c>
      <c r="Y7" s="24">
        <v>-270000</v>
      </c>
      <c r="Z7" s="7">
        <v>-100</v>
      </c>
      <c r="AA7" s="29">
        <v>360000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2945409</v>
      </c>
      <c r="D9" s="16">
        <f>SUM(D10:D14)</f>
        <v>0</v>
      </c>
      <c r="E9" s="17">
        <f t="shared" si="1"/>
        <v>4383007</v>
      </c>
      <c r="F9" s="18">
        <f t="shared" si="1"/>
        <v>4922484</v>
      </c>
      <c r="G9" s="18">
        <f t="shared" si="1"/>
        <v>0</v>
      </c>
      <c r="H9" s="18">
        <f t="shared" si="1"/>
        <v>221921</v>
      </c>
      <c r="I9" s="18">
        <f t="shared" si="1"/>
        <v>782616</v>
      </c>
      <c r="J9" s="18">
        <f t="shared" si="1"/>
        <v>1004537</v>
      </c>
      <c r="K9" s="18">
        <f t="shared" si="1"/>
        <v>0</v>
      </c>
      <c r="L9" s="18">
        <f t="shared" si="1"/>
        <v>0</v>
      </c>
      <c r="M9" s="18">
        <f t="shared" si="1"/>
        <v>698027</v>
      </c>
      <c r="N9" s="18">
        <f t="shared" si="1"/>
        <v>698027</v>
      </c>
      <c r="O9" s="18">
        <f t="shared" si="1"/>
        <v>54610</v>
      </c>
      <c r="P9" s="18">
        <f t="shared" si="1"/>
        <v>0</v>
      </c>
      <c r="Q9" s="18">
        <f t="shared" si="1"/>
        <v>0</v>
      </c>
      <c r="R9" s="18">
        <f t="shared" si="1"/>
        <v>54610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1757174</v>
      </c>
      <c r="X9" s="18">
        <f t="shared" si="1"/>
        <v>3691845</v>
      </c>
      <c r="Y9" s="18">
        <f t="shared" si="1"/>
        <v>-1934671</v>
      </c>
      <c r="Z9" s="4">
        <f>+IF(X9&lt;&gt;0,+(Y9/X9)*100,0)</f>
        <v>-52.40390644786008</v>
      </c>
      <c r="AA9" s="30">
        <f>SUM(AA10:AA14)</f>
        <v>4922484</v>
      </c>
    </row>
    <row r="10" spans="1:27" ht="13.5">
      <c r="A10" s="5" t="s">
        <v>36</v>
      </c>
      <c r="B10" s="3"/>
      <c r="C10" s="19"/>
      <c r="D10" s="19"/>
      <c r="E10" s="20">
        <v>700000</v>
      </c>
      <c r="F10" s="21">
        <v>650000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487494</v>
      </c>
      <c r="Y10" s="21">
        <v>-487494</v>
      </c>
      <c r="Z10" s="6">
        <v>-100</v>
      </c>
      <c r="AA10" s="28">
        <v>650000</v>
      </c>
    </row>
    <row r="11" spans="1:27" ht="13.5">
      <c r="A11" s="5" t="s">
        <v>37</v>
      </c>
      <c r="B11" s="3"/>
      <c r="C11" s="19">
        <v>2945409</v>
      </c>
      <c r="D11" s="19"/>
      <c r="E11" s="20">
        <v>3105007</v>
      </c>
      <c r="F11" s="21">
        <v>3594654</v>
      </c>
      <c r="G11" s="21"/>
      <c r="H11" s="21">
        <v>221921</v>
      </c>
      <c r="I11" s="21">
        <v>782616</v>
      </c>
      <c r="J11" s="21">
        <v>1004537</v>
      </c>
      <c r="K11" s="21"/>
      <c r="L11" s="21"/>
      <c r="M11" s="21">
        <v>223551</v>
      </c>
      <c r="N11" s="21">
        <v>223551</v>
      </c>
      <c r="O11" s="21">
        <v>28650</v>
      </c>
      <c r="P11" s="21"/>
      <c r="Q11" s="21"/>
      <c r="R11" s="21">
        <v>28650</v>
      </c>
      <c r="S11" s="21"/>
      <c r="T11" s="21"/>
      <c r="U11" s="21"/>
      <c r="V11" s="21"/>
      <c r="W11" s="21">
        <v>1256738</v>
      </c>
      <c r="X11" s="21">
        <v>2695986</v>
      </c>
      <c r="Y11" s="21">
        <v>-1439248</v>
      </c>
      <c r="Z11" s="6">
        <v>-53.38</v>
      </c>
      <c r="AA11" s="28">
        <v>3594654</v>
      </c>
    </row>
    <row r="12" spans="1:27" ht="13.5">
      <c r="A12" s="5" t="s">
        <v>38</v>
      </c>
      <c r="B12" s="3"/>
      <c r="C12" s="19"/>
      <c r="D12" s="19"/>
      <c r="E12" s="20">
        <v>578000</v>
      </c>
      <c r="F12" s="21">
        <v>677830</v>
      </c>
      <c r="G12" s="21"/>
      <c r="H12" s="21"/>
      <c r="I12" s="21"/>
      <c r="J12" s="21"/>
      <c r="K12" s="21"/>
      <c r="L12" s="21"/>
      <c r="M12" s="21">
        <v>474476</v>
      </c>
      <c r="N12" s="21">
        <v>474476</v>
      </c>
      <c r="O12" s="21">
        <v>25960</v>
      </c>
      <c r="P12" s="21"/>
      <c r="Q12" s="21"/>
      <c r="R12" s="21">
        <v>25960</v>
      </c>
      <c r="S12" s="21"/>
      <c r="T12" s="21"/>
      <c r="U12" s="21"/>
      <c r="V12" s="21"/>
      <c r="W12" s="21">
        <v>500436</v>
      </c>
      <c r="X12" s="21">
        <v>508365</v>
      </c>
      <c r="Y12" s="21">
        <v>-7929</v>
      </c>
      <c r="Z12" s="6">
        <v>-1.56</v>
      </c>
      <c r="AA12" s="28">
        <v>677830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215453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215453</v>
      </c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13519943</v>
      </c>
      <c r="D19" s="16">
        <f>SUM(D20:D23)</f>
        <v>0</v>
      </c>
      <c r="E19" s="17">
        <f t="shared" si="3"/>
        <v>47883443</v>
      </c>
      <c r="F19" s="18">
        <f t="shared" si="3"/>
        <v>30159381</v>
      </c>
      <c r="G19" s="18">
        <f t="shared" si="3"/>
        <v>0</v>
      </c>
      <c r="H19" s="18">
        <f t="shared" si="3"/>
        <v>892888</v>
      </c>
      <c r="I19" s="18">
        <f t="shared" si="3"/>
        <v>1654557</v>
      </c>
      <c r="J19" s="18">
        <f t="shared" si="3"/>
        <v>2547445</v>
      </c>
      <c r="K19" s="18">
        <f t="shared" si="3"/>
        <v>1782679</v>
      </c>
      <c r="L19" s="18">
        <f t="shared" si="3"/>
        <v>488290</v>
      </c>
      <c r="M19" s="18">
        <f t="shared" si="3"/>
        <v>558901</v>
      </c>
      <c r="N19" s="18">
        <f t="shared" si="3"/>
        <v>2829870</v>
      </c>
      <c r="O19" s="18">
        <f t="shared" si="3"/>
        <v>294989</v>
      </c>
      <c r="P19" s="18">
        <f t="shared" si="3"/>
        <v>609914</v>
      </c>
      <c r="Q19" s="18">
        <f t="shared" si="3"/>
        <v>377068</v>
      </c>
      <c r="R19" s="18">
        <f t="shared" si="3"/>
        <v>1281971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6659286</v>
      </c>
      <c r="X19" s="18">
        <f t="shared" si="3"/>
        <v>22494780</v>
      </c>
      <c r="Y19" s="18">
        <f t="shared" si="3"/>
        <v>-15835494</v>
      </c>
      <c r="Z19" s="4">
        <f>+IF(X19&lt;&gt;0,+(Y19/X19)*100,0)</f>
        <v>-70.3963052761574</v>
      </c>
      <c r="AA19" s="30">
        <f>SUM(AA20:AA23)</f>
        <v>30159381</v>
      </c>
    </row>
    <row r="20" spans="1:27" ht="13.5">
      <c r="A20" s="5" t="s">
        <v>46</v>
      </c>
      <c r="B20" s="3"/>
      <c r="C20" s="19">
        <v>2208203</v>
      </c>
      <c r="D20" s="19"/>
      <c r="E20" s="20">
        <v>3345081</v>
      </c>
      <c r="F20" s="21">
        <v>3519943</v>
      </c>
      <c r="G20" s="21"/>
      <c r="H20" s="21">
        <v>78803</v>
      </c>
      <c r="I20" s="21"/>
      <c r="J20" s="21">
        <v>78803</v>
      </c>
      <c r="K20" s="21">
        <v>243368</v>
      </c>
      <c r="L20" s="21"/>
      <c r="M20" s="21"/>
      <c r="N20" s="21">
        <v>243368</v>
      </c>
      <c r="O20" s="21">
        <v>25200</v>
      </c>
      <c r="P20" s="21"/>
      <c r="Q20" s="21"/>
      <c r="R20" s="21">
        <v>25200</v>
      </c>
      <c r="S20" s="21"/>
      <c r="T20" s="21"/>
      <c r="U20" s="21"/>
      <c r="V20" s="21"/>
      <c r="W20" s="21">
        <v>347371</v>
      </c>
      <c r="X20" s="21">
        <v>2639952</v>
      </c>
      <c r="Y20" s="21">
        <v>-2292581</v>
      </c>
      <c r="Z20" s="6">
        <v>-86.84</v>
      </c>
      <c r="AA20" s="28">
        <v>3519943</v>
      </c>
    </row>
    <row r="21" spans="1:27" ht="13.5">
      <c r="A21" s="5" t="s">
        <v>47</v>
      </c>
      <c r="B21" s="3"/>
      <c r="C21" s="19">
        <v>10971740</v>
      </c>
      <c r="D21" s="19"/>
      <c r="E21" s="20">
        <v>26538362</v>
      </c>
      <c r="F21" s="21">
        <v>24437188</v>
      </c>
      <c r="G21" s="21"/>
      <c r="H21" s="21">
        <v>814085</v>
      </c>
      <c r="I21" s="21">
        <v>1654557</v>
      </c>
      <c r="J21" s="21">
        <v>2468642</v>
      </c>
      <c r="K21" s="21">
        <v>1539311</v>
      </c>
      <c r="L21" s="21">
        <v>488290</v>
      </c>
      <c r="M21" s="21">
        <v>438947</v>
      </c>
      <c r="N21" s="21">
        <v>2466548</v>
      </c>
      <c r="O21" s="21">
        <v>223443</v>
      </c>
      <c r="P21" s="21">
        <v>609914</v>
      </c>
      <c r="Q21" s="21">
        <v>377068</v>
      </c>
      <c r="R21" s="21">
        <v>1210425</v>
      </c>
      <c r="S21" s="21"/>
      <c r="T21" s="21"/>
      <c r="U21" s="21"/>
      <c r="V21" s="21"/>
      <c r="W21" s="21">
        <v>6145615</v>
      </c>
      <c r="X21" s="21">
        <v>18203148</v>
      </c>
      <c r="Y21" s="21">
        <v>-12057533</v>
      </c>
      <c r="Z21" s="6">
        <v>-66.24</v>
      </c>
      <c r="AA21" s="28">
        <v>24437188</v>
      </c>
    </row>
    <row r="22" spans="1:27" ht="13.5">
      <c r="A22" s="5" t="s">
        <v>48</v>
      </c>
      <c r="B22" s="3"/>
      <c r="C22" s="22"/>
      <c r="D22" s="22"/>
      <c r="E22" s="23">
        <v>18000000</v>
      </c>
      <c r="F22" s="24">
        <v>2202250</v>
      </c>
      <c r="G22" s="24"/>
      <c r="H22" s="24"/>
      <c r="I22" s="24"/>
      <c r="J22" s="24"/>
      <c r="K22" s="24"/>
      <c r="L22" s="24"/>
      <c r="M22" s="24">
        <v>119954</v>
      </c>
      <c r="N22" s="24">
        <v>119954</v>
      </c>
      <c r="O22" s="24">
        <v>46346</v>
      </c>
      <c r="P22" s="24"/>
      <c r="Q22" s="24"/>
      <c r="R22" s="24">
        <v>46346</v>
      </c>
      <c r="S22" s="24"/>
      <c r="T22" s="24"/>
      <c r="U22" s="24"/>
      <c r="V22" s="24"/>
      <c r="W22" s="24">
        <v>166300</v>
      </c>
      <c r="X22" s="24">
        <v>1651680</v>
      </c>
      <c r="Y22" s="24">
        <v>-1485380</v>
      </c>
      <c r="Z22" s="7">
        <v>-89.93</v>
      </c>
      <c r="AA22" s="29">
        <v>2202250</v>
      </c>
    </row>
    <row r="23" spans="1:27" ht="13.5">
      <c r="A23" s="5" t="s">
        <v>49</v>
      </c>
      <c r="B23" s="3"/>
      <c r="C23" s="19">
        <v>340000</v>
      </c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18775962</v>
      </c>
      <c r="D25" s="50">
        <f>+D5+D9+D15+D19+D24</f>
        <v>0</v>
      </c>
      <c r="E25" s="51">
        <f t="shared" si="4"/>
        <v>52626450</v>
      </c>
      <c r="F25" s="52">
        <f t="shared" si="4"/>
        <v>35441865</v>
      </c>
      <c r="G25" s="52">
        <f t="shared" si="4"/>
        <v>0</v>
      </c>
      <c r="H25" s="52">
        <f t="shared" si="4"/>
        <v>1114809</v>
      </c>
      <c r="I25" s="52">
        <f t="shared" si="4"/>
        <v>2437173</v>
      </c>
      <c r="J25" s="52">
        <f t="shared" si="4"/>
        <v>3551982</v>
      </c>
      <c r="K25" s="52">
        <f t="shared" si="4"/>
        <v>1782679</v>
      </c>
      <c r="L25" s="52">
        <f t="shared" si="4"/>
        <v>488290</v>
      </c>
      <c r="M25" s="52">
        <f t="shared" si="4"/>
        <v>1256928</v>
      </c>
      <c r="N25" s="52">
        <f t="shared" si="4"/>
        <v>3527897</v>
      </c>
      <c r="O25" s="52">
        <f t="shared" si="4"/>
        <v>349599</v>
      </c>
      <c r="P25" s="52">
        <f t="shared" si="4"/>
        <v>609914</v>
      </c>
      <c r="Q25" s="52">
        <f t="shared" si="4"/>
        <v>377068</v>
      </c>
      <c r="R25" s="52">
        <f t="shared" si="4"/>
        <v>1336581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8416460</v>
      </c>
      <c r="X25" s="52">
        <f t="shared" si="4"/>
        <v>26456625</v>
      </c>
      <c r="Y25" s="52">
        <f t="shared" si="4"/>
        <v>-18040165</v>
      </c>
      <c r="Z25" s="53">
        <f>+IF(X25&lt;&gt;0,+(Y25/X25)*100,0)</f>
        <v>-68.18770345801855</v>
      </c>
      <c r="AA25" s="54">
        <f>+AA5+AA9+AA15+AA19+AA24</f>
        <v>35441865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14094090</v>
      </c>
      <c r="D28" s="19"/>
      <c r="E28" s="20">
        <v>47658450</v>
      </c>
      <c r="F28" s="21">
        <v>25633035</v>
      </c>
      <c r="G28" s="21"/>
      <c r="H28" s="21">
        <v>1114809</v>
      </c>
      <c r="I28" s="21">
        <v>2437173</v>
      </c>
      <c r="J28" s="21">
        <v>3551982</v>
      </c>
      <c r="K28" s="21">
        <v>1770359</v>
      </c>
      <c r="L28" s="21">
        <v>436690</v>
      </c>
      <c r="M28" s="21">
        <v>782452</v>
      </c>
      <c r="N28" s="21">
        <v>2989501</v>
      </c>
      <c r="O28" s="21">
        <v>288199</v>
      </c>
      <c r="P28" s="21">
        <v>5307</v>
      </c>
      <c r="Q28" s="21"/>
      <c r="R28" s="21">
        <v>293506</v>
      </c>
      <c r="S28" s="21"/>
      <c r="T28" s="21"/>
      <c r="U28" s="21"/>
      <c r="V28" s="21"/>
      <c r="W28" s="21">
        <v>6834989</v>
      </c>
      <c r="X28" s="21">
        <v>19100025</v>
      </c>
      <c r="Y28" s="21">
        <v>-12265036</v>
      </c>
      <c r="Z28" s="6">
        <v>-64.21</v>
      </c>
      <c r="AA28" s="19">
        <v>25633035</v>
      </c>
    </row>
    <row r="29" spans="1:27" ht="13.5">
      <c r="A29" s="56" t="s">
        <v>55</v>
      </c>
      <c r="B29" s="3"/>
      <c r="C29" s="19">
        <v>2031262</v>
      </c>
      <c r="D29" s="19"/>
      <c r="E29" s="20">
        <v>4578000</v>
      </c>
      <c r="F29" s="21">
        <v>9318830</v>
      </c>
      <c r="G29" s="21"/>
      <c r="H29" s="21"/>
      <c r="I29" s="21"/>
      <c r="J29" s="21"/>
      <c r="K29" s="21"/>
      <c r="L29" s="21"/>
      <c r="M29" s="21">
        <v>474476</v>
      </c>
      <c r="N29" s="21">
        <v>474476</v>
      </c>
      <c r="O29" s="21">
        <v>36200</v>
      </c>
      <c r="P29" s="21">
        <v>595524</v>
      </c>
      <c r="Q29" s="21">
        <v>377068</v>
      </c>
      <c r="R29" s="21">
        <v>1008792</v>
      </c>
      <c r="S29" s="21"/>
      <c r="T29" s="21"/>
      <c r="U29" s="21"/>
      <c r="V29" s="21"/>
      <c r="W29" s="21">
        <v>1483268</v>
      </c>
      <c r="X29" s="21">
        <v>6989103</v>
      </c>
      <c r="Y29" s="21">
        <v>-5505835</v>
      </c>
      <c r="Z29" s="6">
        <v>-78.78</v>
      </c>
      <c r="AA29" s="28">
        <v>9318830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16125352</v>
      </c>
      <c r="D32" s="25">
        <f>SUM(D28:D31)</f>
        <v>0</v>
      </c>
      <c r="E32" s="26">
        <f t="shared" si="5"/>
        <v>52236450</v>
      </c>
      <c r="F32" s="27">
        <f t="shared" si="5"/>
        <v>34951865</v>
      </c>
      <c r="G32" s="27">
        <f t="shared" si="5"/>
        <v>0</v>
      </c>
      <c r="H32" s="27">
        <f t="shared" si="5"/>
        <v>1114809</v>
      </c>
      <c r="I32" s="27">
        <f t="shared" si="5"/>
        <v>2437173</v>
      </c>
      <c r="J32" s="27">
        <f t="shared" si="5"/>
        <v>3551982</v>
      </c>
      <c r="K32" s="27">
        <f t="shared" si="5"/>
        <v>1770359</v>
      </c>
      <c r="L32" s="27">
        <f t="shared" si="5"/>
        <v>436690</v>
      </c>
      <c r="M32" s="27">
        <f t="shared" si="5"/>
        <v>1256928</v>
      </c>
      <c r="N32" s="27">
        <f t="shared" si="5"/>
        <v>3463977</v>
      </c>
      <c r="O32" s="27">
        <f t="shared" si="5"/>
        <v>324399</v>
      </c>
      <c r="P32" s="27">
        <f t="shared" si="5"/>
        <v>600831</v>
      </c>
      <c r="Q32" s="27">
        <f t="shared" si="5"/>
        <v>377068</v>
      </c>
      <c r="R32" s="27">
        <f t="shared" si="5"/>
        <v>1302298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8318257</v>
      </c>
      <c r="X32" s="27">
        <f t="shared" si="5"/>
        <v>26089128</v>
      </c>
      <c r="Y32" s="27">
        <f t="shared" si="5"/>
        <v>-17770871</v>
      </c>
      <c r="Z32" s="13">
        <f>+IF(X32&lt;&gt;0,+(Y32/X32)*100,0)</f>
        <v>-68.11600219064432</v>
      </c>
      <c r="AA32" s="31">
        <f>SUM(AA28:AA31)</f>
        <v>34951865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985296</v>
      </c>
      <c r="D35" s="19"/>
      <c r="E35" s="20">
        <v>390000</v>
      </c>
      <c r="F35" s="21">
        <v>490000</v>
      </c>
      <c r="G35" s="21"/>
      <c r="H35" s="21"/>
      <c r="I35" s="21"/>
      <c r="J35" s="21"/>
      <c r="K35" s="21">
        <v>12320</v>
      </c>
      <c r="L35" s="21">
        <v>51600</v>
      </c>
      <c r="M35" s="21"/>
      <c r="N35" s="21">
        <v>63920</v>
      </c>
      <c r="O35" s="21">
        <v>25200</v>
      </c>
      <c r="P35" s="21">
        <v>9083</v>
      </c>
      <c r="Q35" s="21"/>
      <c r="R35" s="21">
        <v>34283</v>
      </c>
      <c r="S35" s="21"/>
      <c r="T35" s="21"/>
      <c r="U35" s="21"/>
      <c r="V35" s="21"/>
      <c r="W35" s="21">
        <v>98203</v>
      </c>
      <c r="X35" s="21">
        <v>367497</v>
      </c>
      <c r="Y35" s="21">
        <v>-269294</v>
      </c>
      <c r="Z35" s="6">
        <v>-73.28</v>
      </c>
      <c r="AA35" s="28">
        <v>490000</v>
      </c>
    </row>
    <row r="36" spans="1:27" ht="13.5">
      <c r="A36" s="60" t="s">
        <v>62</v>
      </c>
      <c r="B36" s="10"/>
      <c r="C36" s="61">
        <f aca="true" t="shared" si="6" ref="C36:Y36">SUM(C32:C35)</f>
        <v>17110648</v>
      </c>
      <c r="D36" s="61">
        <f>SUM(D32:D35)</f>
        <v>0</v>
      </c>
      <c r="E36" s="62">
        <f t="shared" si="6"/>
        <v>52626450</v>
      </c>
      <c r="F36" s="63">
        <f t="shared" si="6"/>
        <v>35441865</v>
      </c>
      <c r="G36" s="63">
        <f t="shared" si="6"/>
        <v>0</v>
      </c>
      <c r="H36" s="63">
        <f t="shared" si="6"/>
        <v>1114809</v>
      </c>
      <c r="I36" s="63">
        <f t="shared" si="6"/>
        <v>2437173</v>
      </c>
      <c r="J36" s="63">
        <f t="shared" si="6"/>
        <v>3551982</v>
      </c>
      <c r="K36" s="63">
        <f t="shared" si="6"/>
        <v>1782679</v>
      </c>
      <c r="L36" s="63">
        <f t="shared" si="6"/>
        <v>488290</v>
      </c>
      <c r="M36" s="63">
        <f t="shared" si="6"/>
        <v>1256928</v>
      </c>
      <c r="N36" s="63">
        <f t="shared" si="6"/>
        <v>3527897</v>
      </c>
      <c r="O36" s="63">
        <f t="shared" si="6"/>
        <v>349599</v>
      </c>
      <c r="P36" s="63">
        <f t="shared" si="6"/>
        <v>609914</v>
      </c>
      <c r="Q36" s="63">
        <f t="shared" si="6"/>
        <v>377068</v>
      </c>
      <c r="R36" s="63">
        <f t="shared" si="6"/>
        <v>1336581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8416460</v>
      </c>
      <c r="X36" s="63">
        <f t="shared" si="6"/>
        <v>26456625</v>
      </c>
      <c r="Y36" s="63">
        <f t="shared" si="6"/>
        <v>-18040165</v>
      </c>
      <c r="Z36" s="64">
        <f>+IF(X36&lt;&gt;0,+(Y36/X36)*100,0)</f>
        <v>-68.18770345801855</v>
      </c>
      <c r="AA36" s="65">
        <f>SUM(AA32:AA35)</f>
        <v>35441865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2335201</v>
      </c>
      <c r="D5" s="16">
        <f>SUM(D6:D8)</f>
        <v>0</v>
      </c>
      <c r="E5" s="17">
        <f t="shared" si="0"/>
        <v>5452010</v>
      </c>
      <c r="F5" s="18">
        <f t="shared" si="0"/>
        <v>5706472</v>
      </c>
      <c r="G5" s="18">
        <f t="shared" si="0"/>
        <v>0</v>
      </c>
      <c r="H5" s="18">
        <f t="shared" si="0"/>
        <v>26198</v>
      </c>
      <c r="I5" s="18">
        <f t="shared" si="0"/>
        <v>91178</v>
      </c>
      <c r="J5" s="18">
        <f t="shared" si="0"/>
        <v>117376</v>
      </c>
      <c r="K5" s="18">
        <f t="shared" si="0"/>
        <v>102993</v>
      </c>
      <c r="L5" s="18">
        <f t="shared" si="0"/>
        <v>325533</v>
      </c>
      <c r="M5" s="18">
        <f t="shared" si="0"/>
        <v>10124</v>
      </c>
      <c r="N5" s="18">
        <f t="shared" si="0"/>
        <v>438650</v>
      </c>
      <c r="O5" s="18">
        <f t="shared" si="0"/>
        <v>49126</v>
      </c>
      <c r="P5" s="18">
        <f t="shared" si="0"/>
        <v>174144</v>
      </c>
      <c r="Q5" s="18">
        <f t="shared" si="0"/>
        <v>1282775</v>
      </c>
      <c r="R5" s="18">
        <f t="shared" si="0"/>
        <v>1506045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2062071</v>
      </c>
      <c r="X5" s="18">
        <f t="shared" si="0"/>
        <v>2646259</v>
      </c>
      <c r="Y5" s="18">
        <f t="shared" si="0"/>
        <v>-584188</v>
      </c>
      <c r="Z5" s="4">
        <f>+IF(X5&lt;&gt;0,+(Y5/X5)*100,0)</f>
        <v>-22.075994828926422</v>
      </c>
      <c r="AA5" s="16">
        <f>SUM(AA6:AA8)</f>
        <v>5706472</v>
      </c>
    </row>
    <row r="6" spans="1:27" ht="13.5">
      <c r="A6" s="5" t="s">
        <v>32</v>
      </c>
      <c r="B6" s="3"/>
      <c r="C6" s="19">
        <v>29443</v>
      </c>
      <c r="D6" s="19"/>
      <c r="E6" s="20">
        <v>29960</v>
      </c>
      <c r="F6" s="21">
        <v>29960</v>
      </c>
      <c r="G6" s="21"/>
      <c r="H6" s="21">
        <v>24618</v>
      </c>
      <c r="I6" s="21"/>
      <c r="J6" s="21">
        <v>24618</v>
      </c>
      <c r="K6" s="21">
        <v>1342</v>
      </c>
      <c r="L6" s="21"/>
      <c r="M6" s="21"/>
      <c r="N6" s="21">
        <v>1342</v>
      </c>
      <c r="O6" s="21"/>
      <c r="P6" s="21"/>
      <c r="Q6" s="21"/>
      <c r="R6" s="21"/>
      <c r="S6" s="21"/>
      <c r="T6" s="21"/>
      <c r="U6" s="21"/>
      <c r="V6" s="21"/>
      <c r="W6" s="21">
        <v>25960</v>
      </c>
      <c r="X6" s="21">
        <v>48520</v>
      </c>
      <c r="Y6" s="21">
        <v>-22560</v>
      </c>
      <c r="Z6" s="6">
        <v>-46.5</v>
      </c>
      <c r="AA6" s="28">
        <v>29960</v>
      </c>
    </row>
    <row r="7" spans="1:27" ht="13.5">
      <c r="A7" s="5" t="s">
        <v>33</v>
      </c>
      <c r="B7" s="3"/>
      <c r="C7" s="22">
        <v>2305758</v>
      </c>
      <c r="D7" s="22"/>
      <c r="E7" s="23">
        <v>5422050</v>
      </c>
      <c r="F7" s="24">
        <v>5676512</v>
      </c>
      <c r="G7" s="24"/>
      <c r="H7" s="24">
        <v>1580</v>
      </c>
      <c r="I7" s="24">
        <v>91178</v>
      </c>
      <c r="J7" s="24">
        <v>92758</v>
      </c>
      <c r="K7" s="24">
        <v>101651</v>
      </c>
      <c r="L7" s="24">
        <v>325533</v>
      </c>
      <c r="M7" s="24">
        <v>10124</v>
      </c>
      <c r="N7" s="24">
        <v>437308</v>
      </c>
      <c r="O7" s="24">
        <v>49126</v>
      </c>
      <c r="P7" s="24">
        <v>174144</v>
      </c>
      <c r="Q7" s="24">
        <v>1282775</v>
      </c>
      <c r="R7" s="24">
        <v>1506045</v>
      </c>
      <c r="S7" s="24"/>
      <c r="T7" s="24"/>
      <c r="U7" s="24"/>
      <c r="V7" s="24"/>
      <c r="W7" s="24">
        <v>2036111</v>
      </c>
      <c r="X7" s="24">
        <v>2597739</v>
      </c>
      <c r="Y7" s="24">
        <v>-561628</v>
      </c>
      <c r="Z7" s="7">
        <v>-21.62</v>
      </c>
      <c r="AA7" s="29">
        <v>5676512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6738951</v>
      </c>
      <c r="D9" s="16">
        <f>SUM(D10:D14)</f>
        <v>0</v>
      </c>
      <c r="E9" s="17">
        <f t="shared" si="1"/>
        <v>10632740</v>
      </c>
      <c r="F9" s="18">
        <f t="shared" si="1"/>
        <v>10125358</v>
      </c>
      <c r="G9" s="18">
        <f t="shared" si="1"/>
        <v>2640</v>
      </c>
      <c r="H9" s="18">
        <f t="shared" si="1"/>
        <v>7964</v>
      </c>
      <c r="I9" s="18">
        <f t="shared" si="1"/>
        <v>345961</v>
      </c>
      <c r="J9" s="18">
        <f t="shared" si="1"/>
        <v>356565</v>
      </c>
      <c r="K9" s="18">
        <f t="shared" si="1"/>
        <v>365229</v>
      </c>
      <c r="L9" s="18">
        <f t="shared" si="1"/>
        <v>606766</v>
      </c>
      <c r="M9" s="18">
        <f t="shared" si="1"/>
        <v>2719176</v>
      </c>
      <c r="N9" s="18">
        <f t="shared" si="1"/>
        <v>3691171</v>
      </c>
      <c r="O9" s="18">
        <f t="shared" si="1"/>
        <v>834646</v>
      </c>
      <c r="P9" s="18">
        <f t="shared" si="1"/>
        <v>112210</v>
      </c>
      <c r="Q9" s="18">
        <f t="shared" si="1"/>
        <v>831923</v>
      </c>
      <c r="R9" s="18">
        <f t="shared" si="1"/>
        <v>1778779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5826515</v>
      </c>
      <c r="X9" s="18">
        <f t="shared" si="1"/>
        <v>4717036</v>
      </c>
      <c r="Y9" s="18">
        <f t="shared" si="1"/>
        <v>1109479</v>
      </c>
      <c r="Z9" s="4">
        <f>+IF(X9&lt;&gt;0,+(Y9/X9)*100,0)</f>
        <v>23.520681207436194</v>
      </c>
      <c r="AA9" s="30">
        <f>SUM(AA10:AA14)</f>
        <v>10125358</v>
      </c>
    </row>
    <row r="10" spans="1:27" ht="13.5">
      <c r="A10" s="5" t="s">
        <v>36</v>
      </c>
      <c r="B10" s="3"/>
      <c r="C10" s="19">
        <v>1944948</v>
      </c>
      <c r="D10" s="19"/>
      <c r="E10" s="20">
        <v>1580700</v>
      </c>
      <c r="F10" s="21">
        <v>1581644</v>
      </c>
      <c r="G10" s="21">
        <v>2640</v>
      </c>
      <c r="H10" s="21">
        <v>7964</v>
      </c>
      <c r="I10" s="21">
        <v>175560</v>
      </c>
      <c r="J10" s="21">
        <v>186164</v>
      </c>
      <c r="K10" s="21">
        <v>15540</v>
      </c>
      <c r="L10" s="21">
        <v>24504</v>
      </c>
      <c r="M10" s="21">
        <v>77921</v>
      </c>
      <c r="N10" s="21">
        <v>117965</v>
      </c>
      <c r="O10" s="21"/>
      <c r="P10" s="21">
        <v>12500</v>
      </c>
      <c r="Q10" s="21">
        <v>253927</v>
      </c>
      <c r="R10" s="21">
        <v>266427</v>
      </c>
      <c r="S10" s="21"/>
      <c r="T10" s="21"/>
      <c r="U10" s="21"/>
      <c r="V10" s="21"/>
      <c r="W10" s="21">
        <v>570556</v>
      </c>
      <c r="X10" s="21">
        <v>839782</v>
      </c>
      <c r="Y10" s="21">
        <v>-269226</v>
      </c>
      <c r="Z10" s="6">
        <v>-32.06</v>
      </c>
      <c r="AA10" s="28">
        <v>1581644</v>
      </c>
    </row>
    <row r="11" spans="1:27" ht="13.5">
      <c r="A11" s="5" t="s">
        <v>37</v>
      </c>
      <c r="B11" s="3"/>
      <c r="C11" s="19">
        <v>2543068</v>
      </c>
      <c r="D11" s="19"/>
      <c r="E11" s="20">
        <v>5921040</v>
      </c>
      <c r="F11" s="21">
        <v>5431296</v>
      </c>
      <c r="G11" s="21"/>
      <c r="H11" s="21"/>
      <c r="I11" s="21">
        <v>134513</v>
      </c>
      <c r="J11" s="21">
        <v>134513</v>
      </c>
      <c r="K11" s="21">
        <v>348197</v>
      </c>
      <c r="L11" s="21">
        <v>549531</v>
      </c>
      <c r="M11" s="21">
        <v>645840</v>
      </c>
      <c r="N11" s="21">
        <v>1543568</v>
      </c>
      <c r="O11" s="21">
        <v>764903</v>
      </c>
      <c r="P11" s="21">
        <v>71004</v>
      </c>
      <c r="Q11" s="21">
        <v>544880</v>
      </c>
      <c r="R11" s="21">
        <v>1380787</v>
      </c>
      <c r="S11" s="21"/>
      <c r="T11" s="21"/>
      <c r="U11" s="21"/>
      <c r="V11" s="21"/>
      <c r="W11" s="21">
        <v>3058868</v>
      </c>
      <c r="X11" s="21">
        <v>1399808</v>
      </c>
      <c r="Y11" s="21">
        <v>1659060</v>
      </c>
      <c r="Z11" s="6">
        <v>118.52</v>
      </c>
      <c r="AA11" s="28">
        <v>5431296</v>
      </c>
    </row>
    <row r="12" spans="1:27" ht="13.5">
      <c r="A12" s="5" t="s">
        <v>38</v>
      </c>
      <c r="B12" s="3"/>
      <c r="C12" s="19">
        <v>2194010</v>
      </c>
      <c r="D12" s="19"/>
      <c r="E12" s="20">
        <v>3131000</v>
      </c>
      <c r="F12" s="21">
        <v>3103350</v>
      </c>
      <c r="G12" s="21"/>
      <c r="H12" s="21"/>
      <c r="I12" s="21">
        <v>35888</v>
      </c>
      <c r="J12" s="21">
        <v>35888</v>
      </c>
      <c r="K12" s="21">
        <v>1492</v>
      </c>
      <c r="L12" s="21">
        <v>32731</v>
      </c>
      <c r="M12" s="21">
        <v>1995415</v>
      </c>
      <c r="N12" s="21">
        <v>2029638</v>
      </c>
      <c r="O12" s="21">
        <v>69743</v>
      </c>
      <c r="P12" s="21">
        <v>28706</v>
      </c>
      <c r="Q12" s="21">
        <v>33116</v>
      </c>
      <c r="R12" s="21">
        <v>131565</v>
      </c>
      <c r="S12" s="21"/>
      <c r="T12" s="21"/>
      <c r="U12" s="21"/>
      <c r="V12" s="21"/>
      <c r="W12" s="21">
        <v>2197091</v>
      </c>
      <c r="X12" s="21">
        <v>2473820</v>
      </c>
      <c r="Y12" s="21">
        <v>-276729</v>
      </c>
      <c r="Z12" s="6">
        <v>-11.19</v>
      </c>
      <c r="AA12" s="28">
        <v>3103350</v>
      </c>
    </row>
    <row r="13" spans="1:27" ht="13.5">
      <c r="A13" s="5" t="s">
        <v>39</v>
      </c>
      <c r="B13" s="3"/>
      <c r="C13" s="19">
        <v>56925</v>
      </c>
      <c r="D13" s="19"/>
      <c r="E13" s="20"/>
      <c r="F13" s="21">
        <v>9068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>
        <v>3626</v>
      </c>
      <c r="Y13" s="21">
        <v>-3626</v>
      </c>
      <c r="Z13" s="6">
        <v>-100</v>
      </c>
      <c r="AA13" s="28">
        <v>9068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9914663</v>
      </c>
      <c r="D15" s="16">
        <f>SUM(D16:D18)</f>
        <v>0</v>
      </c>
      <c r="E15" s="17">
        <f t="shared" si="2"/>
        <v>16372200</v>
      </c>
      <c r="F15" s="18">
        <f t="shared" si="2"/>
        <v>24048685</v>
      </c>
      <c r="G15" s="18">
        <f t="shared" si="2"/>
        <v>87</v>
      </c>
      <c r="H15" s="18">
        <f t="shared" si="2"/>
        <v>27025</v>
      </c>
      <c r="I15" s="18">
        <f t="shared" si="2"/>
        <v>21287</v>
      </c>
      <c r="J15" s="18">
        <f t="shared" si="2"/>
        <v>48399</v>
      </c>
      <c r="K15" s="18">
        <f t="shared" si="2"/>
        <v>16198</v>
      </c>
      <c r="L15" s="18">
        <f t="shared" si="2"/>
        <v>272050</v>
      </c>
      <c r="M15" s="18">
        <f t="shared" si="2"/>
        <v>4287</v>
      </c>
      <c r="N15" s="18">
        <f t="shared" si="2"/>
        <v>292535</v>
      </c>
      <c r="O15" s="18">
        <f t="shared" si="2"/>
        <v>143855</v>
      </c>
      <c r="P15" s="18">
        <f t="shared" si="2"/>
        <v>0</v>
      </c>
      <c r="Q15" s="18">
        <f t="shared" si="2"/>
        <v>2771902</v>
      </c>
      <c r="R15" s="18">
        <f t="shared" si="2"/>
        <v>2915757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3256691</v>
      </c>
      <c r="X15" s="18">
        <f t="shared" si="2"/>
        <v>13730191</v>
      </c>
      <c r="Y15" s="18">
        <f t="shared" si="2"/>
        <v>-10473500</v>
      </c>
      <c r="Z15" s="4">
        <f>+IF(X15&lt;&gt;0,+(Y15/X15)*100,0)</f>
        <v>-76.28080337702514</v>
      </c>
      <c r="AA15" s="30">
        <f>SUM(AA16:AA18)</f>
        <v>24048685</v>
      </c>
    </row>
    <row r="16" spans="1:27" ht="13.5">
      <c r="A16" s="5" t="s">
        <v>42</v>
      </c>
      <c r="B16" s="3"/>
      <c r="C16" s="19">
        <v>148365</v>
      </c>
      <c r="D16" s="19"/>
      <c r="E16" s="20">
        <v>26000</v>
      </c>
      <c r="F16" s="21">
        <v>24500</v>
      </c>
      <c r="G16" s="21"/>
      <c r="H16" s="21"/>
      <c r="I16" s="21"/>
      <c r="J16" s="21"/>
      <c r="K16" s="21">
        <v>6686</v>
      </c>
      <c r="L16" s="21">
        <v>15816</v>
      </c>
      <c r="M16" s="21"/>
      <c r="N16" s="21">
        <v>22502</v>
      </c>
      <c r="O16" s="21"/>
      <c r="P16" s="21"/>
      <c r="Q16" s="21"/>
      <c r="R16" s="21"/>
      <c r="S16" s="21"/>
      <c r="T16" s="21"/>
      <c r="U16" s="21"/>
      <c r="V16" s="21"/>
      <c r="W16" s="21">
        <v>22502</v>
      </c>
      <c r="X16" s="21">
        <v>6086</v>
      </c>
      <c r="Y16" s="21">
        <v>16416</v>
      </c>
      <c r="Z16" s="6">
        <v>269.73</v>
      </c>
      <c r="AA16" s="28">
        <v>24500</v>
      </c>
    </row>
    <row r="17" spans="1:27" ht="13.5">
      <c r="A17" s="5" t="s">
        <v>43</v>
      </c>
      <c r="B17" s="3"/>
      <c r="C17" s="19">
        <v>9736579</v>
      </c>
      <c r="D17" s="19"/>
      <c r="E17" s="20">
        <v>16311300</v>
      </c>
      <c r="F17" s="21">
        <v>23994985</v>
      </c>
      <c r="G17" s="21">
        <v>87</v>
      </c>
      <c r="H17" s="21">
        <v>22975</v>
      </c>
      <c r="I17" s="21">
        <v>13859</v>
      </c>
      <c r="J17" s="21">
        <v>36921</v>
      </c>
      <c r="K17" s="21">
        <v>2867</v>
      </c>
      <c r="L17" s="21">
        <v>256234</v>
      </c>
      <c r="M17" s="21"/>
      <c r="N17" s="21">
        <v>259101</v>
      </c>
      <c r="O17" s="21">
        <v>143855</v>
      </c>
      <c r="P17" s="21"/>
      <c r="Q17" s="21">
        <v>2771902</v>
      </c>
      <c r="R17" s="21">
        <v>2915757</v>
      </c>
      <c r="S17" s="21"/>
      <c r="T17" s="21"/>
      <c r="U17" s="21"/>
      <c r="V17" s="21"/>
      <c r="W17" s="21">
        <v>3211779</v>
      </c>
      <c r="X17" s="21">
        <v>13708262</v>
      </c>
      <c r="Y17" s="21">
        <v>-10496483</v>
      </c>
      <c r="Z17" s="6">
        <v>-76.57</v>
      </c>
      <c r="AA17" s="28">
        <v>23994985</v>
      </c>
    </row>
    <row r="18" spans="1:27" ht="13.5">
      <c r="A18" s="5" t="s">
        <v>44</v>
      </c>
      <c r="B18" s="3"/>
      <c r="C18" s="19">
        <v>29719</v>
      </c>
      <c r="D18" s="19"/>
      <c r="E18" s="20">
        <v>34900</v>
      </c>
      <c r="F18" s="21">
        <v>29200</v>
      </c>
      <c r="G18" s="21"/>
      <c r="H18" s="21">
        <v>4050</v>
      </c>
      <c r="I18" s="21">
        <v>7428</v>
      </c>
      <c r="J18" s="21">
        <v>11478</v>
      </c>
      <c r="K18" s="21">
        <v>6645</v>
      </c>
      <c r="L18" s="21"/>
      <c r="M18" s="21">
        <v>4287</v>
      </c>
      <c r="N18" s="21">
        <v>10932</v>
      </c>
      <c r="O18" s="21"/>
      <c r="P18" s="21"/>
      <c r="Q18" s="21"/>
      <c r="R18" s="21"/>
      <c r="S18" s="21"/>
      <c r="T18" s="21"/>
      <c r="U18" s="21"/>
      <c r="V18" s="21"/>
      <c r="W18" s="21">
        <v>22410</v>
      </c>
      <c r="X18" s="21">
        <v>15843</v>
      </c>
      <c r="Y18" s="21">
        <v>6567</v>
      </c>
      <c r="Z18" s="6">
        <v>41.45</v>
      </c>
      <c r="AA18" s="28">
        <v>29200</v>
      </c>
    </row>
    <row r="19" spans="1:27" ht="13.5">
      <c r="A19" s="2" t="s">
        <v>45</v>
      </c>
      <c r="B19" s="8"/>
      <c r="C19" s="16">
        <f aca="true" t="shared" si="3" ref="C19:Y19">SUM(C20:C23)</f>
        <v>49076349</v>
      </c>
      <c r="D19" s="16">
        <f>SUM(D20:D23)</f>
        <v>0</v>
      </c>
      <c r="E19" s="17">
        <f t="shared" si="3"/>
        <v>77952018</v>
      </c>
      <c r="F19" s="18">
        <f t="shared" si="3"/>
        <v>38935420</v>
      </c>
      <c r="G19" s="18">
        <f t="shared" si="3"/>
        <v>0</v>
      </c>
      <c r="H19" s="18">
        <f t="shared" si="3"/>
        <v>761367</v>
      </c>
      <c r="I19" s="18">
        <f t="shared" si="3"/>
        <v>16622</v>
      </c>
      <c r="J19" s="18">
        <f t="shared" si="3"/>
        <v>777989</v>
      </c>
      <c r="K19" s="18">
        <f t="shared" si="3"/>
        <v>1761814</v>
      </c>
      <c r="L19" s="18">
        <f t="shared" si="3"/>
        <v>2095128</v>
      </c>
      <c r="M19" s="18">
        <f t="shared" si="3"/>
        <v>5767122</v>
      </c>
      <c r="N19" s="18">
        <f t="shared" si="3"/>
        <v>9624064</v>
      </c>
      <c r="O19" s="18">
        <f t="shared" si="3"/>
        <v>88318</v>
      </c>
      <c r="P19" s="18">
        <f t="shared" si="3"/>
        <v>1117525</v>
      </c>
      <c r="Q19" s="18">
        <f t="shared" si="3"/>
        <v>2366284</v>
      </c>
      <c r="R19" s="18">
        <f t="shared" si="3"/>
        <v>3572127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13974180</v>
      </c>
      <c r="X19" s="18">
        <f t="shared" si="3"/>
        <v>30827569</v>
      </c>
      <c r="Y19" s="18">
        <f t="shared" si="3"/>
        <v>-16853389</v>
      </c>
      <c r="Z19" s="4">
        <f>+IF(X19&lt;&gt;0,+(Y19/X19)*100,0)</f>
        <v>-54.66986060431817</v>
      </c>
      <c r="AA19" s="30">
        <f>SUM(AA20:AA23)</f>
        <v>38935420</v>
      </c>
    </row>
    <row r="20" spans="1:27" ht="13.5">
      <c r="A20" s="5" t="s">
        <v>46</v>
      </c>
      <c r="B20" s="3"/>
      <c r="C20" s="19">
        <v>5393019</v>
      </c>
      <c r="D20" s="19"/>
      <c r="E20" s="20">
        <v>25290500</v>
      </c>
      <c r="F20" s="21">
        <v>7277333</v>
      </c>
      <c r="G20" s="21"/>
      <c r="H20" s="21">
        <v>134519</v>
      </c>
      <c r="I20" s="21"/>
      <c r="J20" s="21">
        <v>134519</v>
      </c>
      <c r="K20" s="21">
        <v>608131</v>
      </c>
      <c r="L20" s="21">
        <v>570178</v>
      </c>
      <c r="M20" s="21">
        <v>517166</v>
      </c>
      <c r="N20" s="21">
        <v>1695475</v>
      </c>
      <c r="O20" s="21">
        <v>50872</v>
      </c>
      <c r="P20" s="21"/>
      <c r="Q20" s="21"/>
      <c r="R20" s="21">
        <v>50872</v>
      </c>
      <c r="S20" s="21"/>
      <c r="T20" s="21"/>
      <c r="U20" s="21"/>
      <c r="V20" s="21"/>
      <c r="W20" s="21">
        <v>1880866</v>
      </c>
      <c r="X20" s="21">
        <v>5844382</v>
      </c>
      <c r="Y20" s="21">
        <v>-3963516</v>
      </c>
      <c r="Z20" s="6">
        <v>-67.82</v>
      </c>
      <c r="AA20" s="28">
        <v>7277333</v>
      </c>
    </row>
    <row r="21" spans="1:27" ht="13.5">
      <c r="A21" s="5" t="s">
        <v>47</v>
      </c>
      <c r="B21" s="3"/>
      <c r="C21" s="19">
        <v>20268095</v>
      </c>
      <c r="D21" s="19"/>
      <c r="E21" s="20">
        <v>18672818</v>
      </c>
      <c r="F21" s="21">
        <v>11922287</v>
      </c>
      <c r="G21" s="21"/>
      <c r="H21" s="21"/>
      <c r="I21" s="21"/>
      <c r="J21" s="21"/>
      <c r="K21" s="21">
        <v>16696</v>
      </c>
      <c r="L21" s="21">
        <v>443692</v>
      </c>
      <c r="M21" s="21">
        <v>5862</v>
      </c>
      <c r="N21" s="21">
        <v>466250</v>
      </c>
      <c r="O21" s="21">
        <v>36543</v>
      </c>
      <c r="P21" s="21">
        <v>144356</v>
      </c>
      <c r="Q21" s="21">
        <v>461817</v>
      </c>
      <c r="R21" s="21">
        <v>642716</v>
      </c>
      <c r="S21" s="21"/>
      <c r="T21" s="21"/>
      <c r="U21" s="21"/>
      <c r="V21" s="21"/>
      <c r="W21" s="21">
        <v>1108966</v>
      </c>
      <c r="X21" s="21">
        <v>8484690</v>
      </c>
      <c r="Y21" s="21">
        <v>-7375724</v>
      </c>
      <c r="Z21" s="6">
        <v>-86.93</v>
      </c>
      <c r="AA21" s="28">
        <v>11922287</v>
      </c>
    </row>
    <row r="22" spans="1:27" ht="13.5">
      <c r="A22" s="5" t="s">
        <v>48</v>
      </c>
      <c r="B22" s="3"/>
      <c r="C22" s="22">
        <v>23241774</v>
      </c>
      <c r="D22" s="22"/>
      <c r="E22" s="23">
        <v>30764500</v>
      </c>
      <c r="F22" s="24">
        <v>16812000</v>
      </c>
      <c r="G22" s="24"/>
      <c r="H22" s="24">
        <v>526848</v>
      </c>
      <c r="I22" s="24">
        <v>16622</v>
      </c>
      <c r="J22" s="24">
        <v>543470</v>
      </c>
      <c r="K22" s="24">
        <v>1136987</v>
      </c>
      <c r="L22" s="24">
        <v>1069006</v>
      </c>
      <c r="M22" s="24">
        <v>5241912</v>
      </c>
      <c r="N22" s="24">
        <v>7447905</v>
      </c>
      <c r="O22" s="24"/>
      <c r="P22" s="24">
        <v>973169</v>
      </c>
      <c r="Q22" s="24">
        <v>1904467</v>
      </c>
      <c r="R22" s="24">
        <v>2877636</v>
      </c>
      <c r="S22" s="24"/>
      <c r="T22" s="24"/>
      <c r="U22" s="24"/>
      <c r="V22" s="24"/>
      <c r="W22" s="24">
        <v>10869011</v>
      </c>
      <c r="X22" s="24">
        <v>13316457</v>
      </c>
      <c r="Y22" s="24">
        <v>-2447446</v>
      </c>
      <c r="Z22" s="7">
        <v>-18.38</v>
      </c>
      <c r="AA22" s="29">
        <v>16812000</v>
      </c>
    </row>
    <row r="23" spans="1:27" ht="13.5">
      <c r="A23" s="5" t="s">
        <v>49</v>
      </c>
      <c r="B23" s="3"/>
      <c r="C23" s="19">
        <v>173461</v>
      </c>
      <c r="D23" s="19"/>
      <c r="E23" s="20">
        <v>3224200</v>
      </c>
      <c r="F23" s="21">
        <v>2923800</v>
      </c>
      <c r="G23" s="21"/>
      <c r="H23" s="21">
        <v>100000</v>
      </c>
      <c r="I23" s="21"/>
      <c r="J23" s="21">
        <v>100000</v>
      </c>
      <c r="K23" s="21"/>
      <c r="L23" s="21">
        <v>12252</v>
      </c>
      <c r="M23" s="21">
        <v>2182</v>
      </c>
      <c r="N23" s="21">
        <v>14434</v>
      </c>
      <c r="O23" s="21">
        <v>903</v>
      </c>
      <c r="P23" s="21"/>
      <c r="Q23" s="21"/>
      <c r="R23" s="21">
        <v>903</v>
      </c>
      <c r="S23" s="21"/>
      <c r="T23" s="21"/>
      <c r="U23" s="21"/>
      <c r="V23" s="21"/>
      <c r="W23" s="21">
        <v>115337</v>
      </c>
      <c r="X23" s="21">
        <v>3182040</v>
      </c>
      <c r="Y23" s="21">
        <v>-3066703</v>
      </c>
      <c r="Z23" s="6">
        <v>-96.38</v>
      </c>
      <c r="AA23" s="28">
        <v>2923800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68065164</v>
      </c>
      <c r="D25" s="50">
        <f>+D5+D9+D15+D19+D24</f>
        <v>0</v>
      </c>
      <c r="E25" s="51">
        <f t="shared" si="4"/>
        <v>110408968</v>
      </c>
      <c r="F25" s="52">
        <f t="shared" si="4"/>
        <v>78815935</v>
      </c>
      <c r="G25" s="52">
        <f t="shared" si="4"/>
        <v>2727</v>
      </c>
      <c r="H25" s="52">
        <f t="shared" si="4"/>
        <v>822554</v>
      </c>
      <c r="I25" s="52">
        <f t="shared" si="4"/>
        <v>475048</v>
      </c>
      <c r="J25" s="52">
        <f t="shared" si="4"/>
        <v>1300329</v>
      </c>
      <c r="K25" s="52">
        <f t="shared" si="4"/>
        <v>2246234</v>
      </c>
      <c r="L25" s="52">
        <f t="shared" si="4"/>
        <v>3299477</v>
      </c>
      <c r="M25" s="52">
        <f t="shared" si="4"/>
        <v>8500709</v>
      </c>
      <c r="N25" s="52">
        <f t="shared" si="4"/>
        <v>14046420</v>
      </c>
      <c r="O25" s="52">
        <f t="shared" si="4"/>
        <v>1115945</v>
      </c>
      <c r="P25" s="52">
        <f t="shared" si="4"/>
        <v>1403879</v>
      </c>
      <c r="Q25" s="52">
        <f t="shared" si="4"/>
        <v>7252884</v>
      </c>
      <c r="R25" s="52">
        <f t="shared" si="4"/>
        <v>9772708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25119457</v>
      </c>
      <c r="X25" s="52">
        <f t="shared" si="4"/>
        <v>51921055</v>
      </c>
      <c r="Y25" s="52">
        <f t="shared" si="4"/>
        <v>-26801598</v>
      </c>
      <c r="Z25" s="53">
        <f>+IF(X25&lt;&gt;0,+(Y25/X25)*100,0)</f>
        <v>-51.619902561687155</v>
      </c>
      <c r="AA25" s="54">
        <f>+AA5+AA9+AA15+AA19+AA24</f>
        <v>78815935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14266616</v>
      </c>
      <c r="D28" s="19"/>
      <c r="E28" s="20">
        <v>14952500</v>
      </c>
      <c r="F28" s="21">
        <v>14459180</v>
      </c>
      <c r="G28" s="21"/>
      <c r="H28" s="21">
        <v>123602</v>
      </c>
      <c r="I28" s="21"/>
      <c r="J28" s="21">
        <v>123602</v>
      </c>
      <c r="K28" s="21">
        <v>598257</v>
      </c>
      <c r="L28" s="21">
        <v>557926</v>
      </c>
      <c r="M28" s="21">
        <v>384113</v>
      </c>
      <c r="N28" s="21">
        <v>1540296</v>
      </c>
      <c r="O28" s="21"/>
      <c r="P28" s="21">
        <v>81697</v>
      </c>
      <c r="Q28" s="21">
        <v>473543</v>
      </c>
      <c r="R28" s="21">
        <v>555240</v>
      </c>
      <c r="S28" s="21"/>
      <c r="T28" s="21"/>
      <c r="U28" s="21"/>
      <c r="V28" s="21"/>
      <c r="W28" s="21">
        <v>2219138</v>
      </c>
      <c r="X28" s="21">
        <v>4856525</v>
      </c>
      <c r="Y28" s="21">
        <v>-2637387</v>
      </c>
      <c r="Z28" s="6">
        <v>-54.31</v>
      </c>
      <c r="AA28" s="19">
        <v>14459180</v>
      </c>
    </row>
    <row r="29" spans="1:27" ht="13.5">
      <c r="A29" s="56" t="s">
        <v>55</v>
      </c>
      <c r="B29" s="3"/>
      <c r="C29" s="19">
        <v>7993042</v>
      </c>
      <c r="D29" s="19"/>
      <c r="E29" s="20">
        <v>1290700</v>
      </c>
      <c r="F29" s="21">
        <v>1734912</v>
      </c>
      <c r="G29" s="21">
        <v>2640</v>
      </c>
      <c r="H29" s="21">
        <v>7964</v>
      </c>
      <c r="I29" s="21">
        <v>9005</v>
      </c>
      <c r="J29" s="21">
        <v>19609</v>
      </c>
      <c r="K29" s="21">
        <v>11440</v>
      </c>
      <c r="L29" s="21">
        <v>203932</v>
      </c>
      <c r="M29" s="21">
        <v>822390</v>
      </c>
      <c r="N29" s="21">
        <v>1037762</v>
      </c>
      <c r="O29" s="21"/>
      <c r="P29" s="21">
        <v>31416</v>
      </c>
      <c r="Q29" s="21">
        <v>253768</v>
      </c>
      <c r="R29" s="21">
        <v>285184</v>
      </c>
      <c r="S29" s="21"/>
      <c r="T29" s="21"/>
      <c r="U29" s="21"/>
      <c r="V29" s="21"/>
      <c r="W29" s="21">
        <v>1342555</v>
      </c>
      <c r="X29" s="21">
        <v>919643</v>
      </c>
      <c r="Y29" s="21">
        <v>422912</v>
      </c>
      <c r="Z29" s="6">
        <v>45.99</v>
      </c>
      <c r="AA29" s="28">
        <v>1734912</v>
      </c>
    </row>
    <row r="30" spans="1:27" ht="13.5">
      <c r="A30" s="56" t="s">
        <v>56</v>
      </c>
      <c r="B30" s="3"/>
      <c r="C30" s="22">
        <v>13211</v>
      </c>
      <c r="D30" s="22"/>
      <c r="E30" s="23"/>
      <c r="F30" s="24">
        <v>294601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117838</v>
      </c>
      <c r="Y30" s="24">
        <v>-117838</v>
      </c>
      <c r="Z30" s="7">
        <v>-100</v>
      </c>
      <c r="AA30" s="29">
        <v>294601</v>
      </c>
    </row>
    <row r="31" spans="1:27" ht="13.5">
      <c r="A31" s="57" t="s">
        <v>57</v>
      </c>
      <c r="B31" s="3"/>
      <c r="C31" s="19">
        <v>4737834</v>
      </c>
      <c r="D31" s="19"/>
      <c r="E31" s="20"/>
      <c r="F31" s="21">
        <v>1237624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495048</v>
      </c>
      <c r="Y31" s="21">
        <v>-495048</v>
      </c>
      <c r="Z31" s="6">
        <v>-100</v>
      </c>
      <c r="AA31" s="28">
        <v>1237624</v>
      </c>
    </row>
    <row r="32" spans="1:27" ht="13.5">
      <c r="A32" s="58" t="s">
        <v>58</v>
      </c>
      <c r="B32" s="3"/>
      <c r="C32" s="25">
        <f aca="true" t="shared" si="5" ref="C32:Y32">SUM(C28:C31)</f>
        <v>27010703</v>
      </c>
      <c r="D32" s="25">
        <f>SUM(D28:D31)</f>
        <v>0</v>
      </c>
      <c r="E32" s="26">
        <f t="shared" si="5"/>
        <v>16243200</v>
      </c>
      <c r="F32" s="27">
        <f t="shared" si="5"/>
        <v>17726317</v>
      </c>
      <c r="G32" s="27">
        <f t="shared" si="5"/>
        <v>2640</v>
      </c>
      <c r="H32" s="27">
        <f t="shared" si="5"/>
        <v>131566</v>
      </c>
      <c r="I32" s="27">
        <f t="shared" si="5"/>
        <v>9005</v>
      </c>
      <c r="J32" s="27">
        <f t="shared" si="5"/>
        <v>143211</v>
      </c>
      <c r="K32" s="27">
        <f t="shared" si="5"/>
        <v>609697</v>
      </c>
      <c r="L32" s="27">
        <f t="shared" si="5"/>
        <v>761858</v>
      </c>
      <c r="M32" s="27">
        <f t="shared" si="5"/>
        <v>1206503</v>
      </c>
      <c r="N32" s="27">
        <f t="shared" si="5"/>
        <v>2578058</v>
      </c>
      <c r="O32" s="27">
        <f t="shared" si="5"/>
        <v>0</v>
      </c>
      <c r="P32" s="27">
        <f t="shared" si="5"/>
        <v>113113</v>
      </c>
      <c r="Q32" s="27">
        <f t="shared" si="5"/>
        <v>727311</v>
      </c>
      <c r="R32" s="27">
        <f t="shared" si="5"/>
        <v>840424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3561693</v>
      </c>
      <c r="X32" s="27">
        <f t="shared" si="5"/>
        <v>6389054</v>
      </c>
      <c r="Y32" s="27">
        <f t="shared" si="5"/>
        <v>-2827361</v>
      </c>
      <c r="Z32" s="13">
        <f>+IF(X32&lt;&gt;0,+(Y32/X32)*100,0)</f>
        <v>-44.25320243028154</v>
      </c>
      <c r="AA32" s="31">
        <f>SUM(AA28:AA31)</f>
        <v>17726317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34561340</v>
      </c>
      <c r="D34" s="19"/>
      <c r="E34" s="20">
        <v>66362406</v>
      </c>
      <c r="F34" s="21">
        <v>37627053</v>
      </c>
      <c r="G34" s="21"/>
      <c r="H34" s="21">
        <v>526848</v>
      </c>
      <c r="I34" s="21"/>
      <c r="J34" s="21">
        <v>526848</v>
      </c>
      <c r="K34" s="21">
        <v>1153683</v>
      </c>
      <c r="L34" s="21">
        <v>1915995</v>
      </c>
      <c r="M34" s="21">
        <v>6738174</v>
      </c>
      <c r="N34" s="21">
        <v>9807852</v>
      </c>
      <c r="O34" s="21">
        <v>253383</v>
      </c>
      <c r="P34" s="21">
        <v>1149455</v>
      </c>
      <c r="Q34" s="21">
        <v>5530992</v>
      </c>
      <c r="R34" s="21">
        <v>6933830</v>
      </c>
      <c r="S34" s="21"/>
      <c r="T34" s="21"/>
      <c r="U34" s="21"/>
      <c r="V34" s="21"/>
      <c r="W34" s="21">
        <v>17268530</v>
      </c>
      <c r="X34" s="21">
        <v>26937389</v>
      </c>
      <c r="Y34" s="21">
        <v>-9668859</v>
      </c>
      <c r="Z34" s="6">
        <v>-35.89</v>
      </c>
      <c r="AA34" s="28">
        <v>37627053</v>
      </c>
    </row>
    <row r="35" spans="1:27" ht="13.5">
      <c r="A35" s="59" t="s">
        <v>61</v>
      </c>
      <c r="B35" s="3"/>
      <c r="C35" s="19">
        <v>6493121</v>
      </c>
      <c r="D35" s="19"/>
      <c r="E35" s="20">
        <v>27803362</v>
      </c>
      <c r="F35" s="21">
        <v>23462565</v>
      </c>
      <c r="G35" s="21">
        <v>87</v>
      </c>
      <c r="H35" s="21">
        <v>164140</v>
      </c>
      <c r="I35" s="21">
        <v>466043</v>
      </c>
      <c r="J35" s="21">
        <v>630270</v>
      </c>
      <c r="K35" s="21">
        <v>482854</v>
      </c>
      <c r="L35" s="21">
        <v>621624</v>
      </c>
      <c r="M35" s="21">
        <v>556032</v>
      </c>
      <c r="N35" s="21">
        <v>1660510</v>
      </c>
      <c r="O35" s="21">
        <v>862562</v>
      </c>
      <c r="P35" s="21">
        <v>141311</v>
      </c>
      <c r="Q35" s="21">
        <v>994581</v>
      </c>
      <c r="R35" s="21">
        <v>1998454</v>
      </c>
      <c r="S35" s="21"/>
      <c r="T35" s="21"/>
      <c r="U35" s="21"/>
      <c r="V35" s="21"/>
      <c r="W35" s="21">
        <v>4289234</v>
      </c>
      <c r="X35" s="21">
        <v>18594612</v>
      </c>
      <c r="Y35" s="21">
        <v>-14305378</v>
      </c>
      <c r="Z35" s="6">
        <v>-76.93</v>
      </c>
      <c r="AA35" s="28">
        <v>23462565</v>
      </c>
    </row>
    <row r="36" spans="1:27" ht="13.5">
      <c r="A36" s="60" t="s">
        <v>62</v>
      </c>
      <c r="B36" s="10"/>
      <c r="C36" s="61">
        <f aca="true" t="shared" si="6" ref="C36:Y36">SUM(C32:C35)</f>
        <v>68065164</v>
      </c>
      <c r="D36" s="61">
        <f>SUM(D32:D35)</f>
        <v>0</v>
      </c>
      <c r="E36" s="62">
        <f t="shared" si="6"/>
        <v>110408968</v>
      </c>
      <c r="F36" s="63">
        <f t="shared" si="6"/>
        <v>78815935</v>
      </c>
      <c r="G36" s="63">
        <f t="shared" si="6"/>
        <v>2727</v>
      </c>
      <c r="H36" s="63">
        <f t="shared" si="6"/>
        <v>822554</v>
      </c>
      <c r="I36" s="63">
        <f t="shared" si="6"/>
        <v>475048</v>
      </c>
      <c r="J36" s="63">
        <f t="shared" si="6"/>
        <v>1300329</v>
      </c>
      <c r="K36" s="63">
        <f t="shared" si="6"/>
        <v>2246234</v>
      </c>
      <c r="L36" s="63">
        <f t="shared" si="6"/>
        <v>3299477</v>
      </c>
      <c r="M36" s="63">
        <f t="shared" si="6"/>
        <v>8500709</v>
      </c>
      <c r="N36" s="63">
        <f t="shared" si="6"/>
        <v>14046420</v>
      </c>
      <c r="O36" s="63">
        <f t="shared" si="6"/>
        <v>1115945</v>
      </c>
      <c r="P36" s="63">
        <f t="shared" si="6"/>
        <v>1403879</v>
      </c>
      <c r="Q36" s="63">
        <f t="shared" si="6"/>
        <v>7252884</v>
      </c>
      <c r="R36" s="63">
        <f t="shared" si="6"/>
        <v>9772708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25119457</v>
      </c>
      <c r="X36" s="63">
        <f t="shared" si="6"/>
        <v>51921055</v>
      </c>
      <c r="Y36" s="63">
        <f t="shared" si="6"/>
        <v>-26801598</v>
      </c>
      <c r="Z36" s="64">
        <f>+IF(X36&lt;&gt;0,+(Y36/X36)*100,0)</f>
        <v>-51.619902561687155</v>
      </c>
      <c r="AA36" s="65">
        <f>SUM(AA32:AA35)</f>
        <v>78815935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82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134061589</v>
      </c>
      <c r="D5" s="16">
        <f>SUM(D6:D8)</f>
        <v>0</v>
      </c>
      <c r="E5" s="17">
        <f t="shared" si="0"/>
        <v>65818540</v>
      </c>
      <c r="F5" s="18">
        <f t="shared" si="0"/>
        <v>15099822</v>
      </c>
      <c r="G5" s="18">
        <f t="shared" si="0"/>
        <v>39356</v>
      </c>
      <c r="H5" s="18">
        <f t="shared" si="0"/>
        <v>97657</v>
      </c>
      <c r="I5" s="18">
        <f t="shared" si="0"/>
        <v>144950</v>
      </c>
      <c r="J5" s="18">
        <f t="shared" si="0"/>
        <v>281963</v>
      </c>
      <c r="K5" s="18">
        <f t="shared" si="0"/>
        <v>905935</v>
      </c>
      <c r="L5" s="18">
        <f t="shared" si="0"/>
        <v>1071764</v>
      </c>
      <c r="M5" s="18">
        <f t="shared" si="0"/>
        <v>84322</v>
      </c>
      <c r="N5" s="18">
        <f t="shared" si="0"/>
        <v>2062021</v>
      </c>
      <c r="O5" s="18">
        <f t="shared" si="0"/>
        <v>119554</v>
      </c>
      <c r="P5" s="18">
        <f t="shared" si="0"/>
        <v>923156</v>
      </c>
      <c r="Q5" s="18">
        <f t="shared" si="0"/>
        <v>599828</v>
      </c>
      <c r="R5" s="18">
        <f t="shared" si="0"/>
        <v>1642538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3986522</v>
      </c>
      <c r="X5" s="18">
        <f t="shared" si="0"/>
        <v>-6761388</v>
      </c>
      <c r="Y5" s="18">
        <f t="shared" si="0"/>
        <v>10747910</v>
      </c>
      <c r="Z5" s="4">
        <f>+IF(X5&lt;&gt;0,+(Y5/X5)*100,0)</f>
        <v>-158.96011292355948</v>
      </c>
      <c r="AA5" s="16">
        <f>SUM(AA6:AA8)</f>
        <v>15099822</v>
      </c>
    </row>
    <row r="6" spans="1:27" ht="13.5">
      <c r="A6" s="5" t="s">
        <v>32</v>
      </c>
      <c r="B6" s="3"/>
      <c r="C6" s="19">
        <v>674726</v>
      </c>
      <c r="D6" s="19"/>
      <c r="E6" s="20">
        <v>123435</v>
      </c>
      <c r="F6" s="21">
        <v>78837</v>
      </c>
      <c r="G6" s="21">
        <v>11708</v>
      </c>
      <c r="H6" s="21"/>
      <c r="I6" s="21">
        <v>11745</v>
      </c>
      <c r="J6" s="21">
        <v>23453</v>
      </c>
      <c r="K6" s="21">
        <v>3085</v>
      </c>
      <c r="L6" s="21">
        <v>9844</v>
      </c>
      <c r="M6" s="21"/>
      <c r="N6" s="21">
        <v>12929</v>
      </c>
      <c r="O6" s="21">
        <v>35816</v>
      </c>
      <c r="P6" s="21">
        <v>15568</v>
      </c>
      <c r="Q6" s="21">
        <v>222</v>
      </c>
      <c r="R6" s="21">
        <v>51606</v>
      </c>
      <c r="S6" s="21"/>
      <c r="T6" s="21"/>
      <c r="U6" s="21"/>
      <c r="V6" s="21"/>
      <c r="W6" s="21">
        <v>87988</v>
      </c>
      <c r="X6" s="21">
        <v>58837</v>
      </c>
      <c r="Y6" s="21">
        <v>29151</v>
      </c>
      <c r="Z6" s="6">
        <v>49.55</v>
      </c>
      <c r="AA6" s="28">
        <v>78837</v>
      </c>
    </row>
    <row r="7" spans="1:27" ht="13.5">
      <c r="A7" s="5" t="s">
        <v>33</v>
      </c>
      <c r="B7" s="3"/>
      <c r="C7" s="22">
        <v>133386863</v>
      </c>
      <c r="D7" s="22"/>
      <c r="E7" s="23">
        <v>65695105</v>
      </c>
      <c r="F7" s="24">
        <v>15020985</v>
      </c>
      <c r="G7" s="24">
        <v>27648</v>
      </c>
      <c r="H7" s="24">
        <v>97657</v>
      </c>
      <c r="I7" s="24">
        <v>133205</v>
      </c>
      <c r="J7" s="24">
        <v>258510</v>
      </c>
      <c r="K7" s="24">
        <v>902850</v>
      </c>
      <c r="L7" s="24">
        <v>1061920</v>
      </c>
      <c r="M7" s="24">
        <v>84322</v>
      </c>
      <c r="N7" s="24">
        <v>2049092</v>
      </c>
      <c r="O7" s="24">
        <v>83738</v>
      </c>
      <c r="P7" s="24">
        <v>907588</v>
      </c>
      <c r="Q7" s="24">
        <v>599606</v>
      </c>
      <c r="R7" s="24">
        <v>1590932</v>
      </c>
      <c r="S7" s="24"/>
      <c r="T7" s="24"/>
      <c r="U7" s="24"/>
      <c r="V7" s="24"/>
      <c r="W7" s="24">
        <v>3898534</v>
      </c>
      <c r="X7" s="24">
        <v>-6820225</v>
      </c>
      <c r="Y7" s="24">
        <v>10718759</v>
      </c>
      <c r="Z7" s="7">
        <v>-157.16</v>
      </c>
      <c r="AA7" s="29">
        <v>15020985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5069163</v>
      </c>
      <c r="D9" s="16">
        <f>SUM(D10:D14)</f>
        <v>0</v>
      </c>
      <c r="E9" s="17">
        <f t="shared" si="1"/>
        <v>49922301</v>
      </c>
      <c r="F9" s="18">
        <f t="shared" si="1"/>
        <v>71538627</v>
      </c>
      <c r="G9" s="18">
        <f t="shared" si="1"/>
        <v>1079360</v>
      </c>
      <c r="H9" s="18">
        <f t="shared" si="1"/>
        <v>277789</v>
      </c>
      <c r="I9" s="18">
        <f t="shared" si="1"/>
        <v>4387617</v>
      </c>
      <c r="J9" s="18">
        <f t="shared" si="1"/>
        <v>5744766</v>
      </c>
      <c r="K9" s="18">
        <f t="shared" si="1"/>
        <v>1265071</v>
      </c>
      <c r="L9" s="18">
        <f t="shared" si="1"/>
        <v>1868240</v>
      </c>
      <c r="M9" s="18">
        <f t="shared" si="1"/>
        <v>5640265</v>
      </c>
      <c r="N9" s="18">
        <f t="shared" si="1"/>
        <v>8773576</v>
      </c>
      <c r="O9" s="18">
        <f t="shared" si="1"/>
        <v>861523</v>
      </c>
      <c r="P9" s="18">
        <f t="shared" si="1"/>
        <v>761767</v>
      </c>
      <c r="Q9" s="18">
        <f t="shared" si="1"/>
        <v>671212</v>
      </c>
      <c r="R9" s="18">
        <f t="shared" si="1"/>
        <v>2294502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16812844</v>
      </c>
      <c r="X9" s="18">
        <f t="shared" si="1"/>
        <v>51820551</v>
      </c>
      <c r="Y9" s="18">
        <f t="shared" si="1"/>
        <v>-35007707</v>
      </c>
      <c r="Z9" s="4">
        <f>+IF(X9&lt;&gt;0,+(Y9/X9)*100,0)</f>
        <v>-67.55564409185845</v>
      </c>
      <c r="AA9" s="30">
        <f>SUM(AA10:AA14)</f>
        <v>71538627</v>
      </c>
    </row>
    <row r="10" spans="1:27" ht="13.5">
      <c r="A10" s="5" t="s">
        <v>36</v>
      </c>
      <c r="B10" s="3"/>
      <c r="C10" s="19">
        <v>-1106038</v>
      </c>
      <c r="D10" s="19"/>
      <c r="E10" s="20">
        <v>949217</v>
      </c>
      <c r="F10" s="21">
        <v>1865233</v>
      </c>
      <c r="G10" s="21"/>
      <c r="H10" s="21"/>
      <c r="I10" s="21"/>
      <c r="J10" s="21"/>
      <c r="K10" s="21">
        <v>10500</v>
      </c>
      <c r="L10" s="21">
        <v>4265</v>
      </c>
      <c r="M10" s="21">
        <v>28910</v>
      </c>
      <c r="N10" s="21">
        <v>43675</v>
      </c>
      <c r="O10" s="21">
        <v>12398</v>
      </c>
      <c r="P10" s="21">
        <v>3785</v>
      </c>
      <c r="Q10" s="21">
        <v>102984</v>
      </c>
      <c r="R10" s="21">
        <v>119167</v>
      </c>
      <c r="S10" s="21"/>
      <c r="T10" s="21"/>
      <c r="U10" s="21"/>
      <c r="V10" s="21"/>
      <c r="W10" s="21">
        <v>162842</v>
      </c>
      <c r="X10" s="21">
        <v>1015233</v>
      </c>
      <c r="Y10" s="21">
        <v>-852391</v>
      </c>
      <c r="Z10" s="6">
        <v>-83.96</v>
      </c>
      <c r="AA10" s="28">
        <v>1865233</v>
      </c>
    </row>
    <row r="11" spans="1:27" ht="13.5">
      <c r="A11" s="5" t="s">
        <v>37</v>
      </c>
      <c r="B11" s="3"/>
      <c r="C11" s="19">
        <v>1005365</v>
      </c>
      <c r="D11" s="19"/>
      <c r="E11" s="20">
        <v>6472819</v>
      </c>
      <c r="F11" s="21">
        <v>6334173</v>
      </c>
      <c r="G11" s="21">
        <v>992781</v>
      </c>
      <c r="H11" s="21">
        <v>119633</v>
      </c>
      <c r="I11" s="21">
        <v>159795</v>
      </c>
      <c r="J11" s="21">
        <v>1272209</v>
      </c>
      <c r="K11" s="21">
        <v>18478</v>
      </c>
      <c r="L11" s="21">
        <v>21598</v>
      </c>
      <c r="M11" s="21">
        <v>1185467</v>
      </c>
      <c r="N11" s="21">
        <v>1225543</v>
      </c>
      <c r="O11" s="21">
        <v>57284</v>
      </c>
      <c r="P11" s="21">
        <v>10298</v>
      </c>
      <c r="Q11" s="21">
        <v>12723</v>
      </c>
      <c r="R11" s="21">
        <v>80305</v>
      </c>
      <c r="S11" s="21"/>
      <c r="T11" s="21"/>
      <c r="U11" s="21"/>
      <c r="V11" s="21"/>
      <c r="W11" s="21">
        <v>2578057</v>
      </c>
      <c r="X11" s="21">
        <v>4221058</v>
      </c>
      <c r="Y11" s="21">
        <v>-1643001</v>
      </c>
      <c r="Z11" s="6">
        <v>-38.92</v>
      </c>
      <c r="AA11" s="28">
        <v>6334173</v>
      </c>
    </row>
    <row r="12" spans="1:27" ht="13.5">
      <c r="A12" s="5" t="s">
        <v>38</v>
      </c>
      <c r="B12" s="3"/>
      <c r="C12" s="19">
        <v>3412970</v>
      </c>
      <c r="D12" s="19"/>
      <c r="E12" s="20">
        <v>6289265</v>
      </c>
      <c r="F12" s="21">
        <v>10478836</v>
      </c>
      <c r="G12" s="21">
        <v>86579</v>
      </c>
      <c r="H12" s="21">
        <v>150857</v>
      </c>
      <c r="I12" s="21">
        <v>210546</v>
      </c>
      <c r="J12" s="21">
        <v>447982</v>
      </c>
      <c r="K12" s="21">
        <v>43726</v>
      </c>
      <c r="L12" s="21">
        <v>1842377</v>
      </c>
      <c r="M12" s="21">
        <v>1266364</v>
      </c>
      <c r="N12" s="21">
        <v>3152467</v>
      </c>
      <c r="O12" s="21">
        <v>732627</v>
      </c>
      <c r="P12" s="21">
        <v>16303</v>
      </c>
      <c r="Q12" s="21">
        <v>355840</v>
      </c>
      <c r="R12" s="21">
        <v>1104770</v>
      </c>
      <c r="S12" s="21"/>
      <c r="T12" s="21"/>
      <c r="U12" s="21"/>
      <c r="V12" s="21"/>
      <c r="W12" s="21">
        <v>4705219</v>
      </c>
      <c r="X12" s="21">
        <v>2149960</v>
      </c>
      <c r="Y12" s="21">
        <v>2555259</v>
      </c>
      <c r="Z12" s="6">
        <v>118.85</v>
      </c>
      <c r="AA12" s="28">
        <v>10478836</v>
      </c>
    </row>
    <row r="13" spans="1:27" ht="13.5">
      <c r="A13" s="5" t="s">
        <v>39</v>
      </c>
      <c r="B13" s="3"/>
      <c r="C13" s="19">
        <v>1756866</v>
      </c>
      <c r="D13" s="19"/>
      <c r="E13" s="20">
        <v>36211000</v>
      </c>
      <c r="F13" s="21">
        <v>52860385</v>
      </c>
      <c r="G13" s="21"/>
      <c r="H13" s="21">
        <v>7299</v>
      </c>
      <c r="I13" s="21">
        <v>4017276</v>
      </c>
      <c r="J13" s="21">
        <v>4024575</v>
      </c>
      <c r="K13" s="21">
        <v>1192367</v>
      </c>
      <c r="L13" s="21"/>
      <c r="M13" s="21">
        <v>3159524</v>
      </c>
      <c r="N13" s="21">
        <v>4351891</v>
      </c>
      <c r="O13" s="21">
        <v>59214</v>
      </c>
      <c r="P13" s="21">
        <v>731381</v>
      </c>
      <c r="Q13" s="21">
        <v>199665</v>
      </c>
      <c r="R13" s="21">
        <v>990260</v>
      </c>
      <c r="S13" s="21"/>
      <c r="T13" s="21"/>
      <c r="U13" s="21"/>
      <c r="V13" s="21"/>
      <c r="W13" s="21">
        <v>9366726</v>
      </c>
      <c r="X13" s="21">
        <v>44434300</v>
      </c>
      <c r="Y13" s="21">
        <v>-35067574</v>
      </c>
      <c r="Z13" s="6">
        <v>-78.92</v>
      </c>
      <c r="AA13" s="28">
        <v>52860385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12403094</v>
      </c>
      <c r="D15" s="16">
        <f>SUM(D16:D18)</f>
        <v>0</v>
      </c>
      <c r="E15" s="17">
        <f t="shared" si="2"/>
        <v>33917052</v>
      </c>
      <c r="F15" s="18">
        <f t="shared" si="2"/>
        <v>44098480</v>
      </c>
      <c r="G15" s="18">
        <f t="shared" si="2"/>
        <v>265334</v>
      </c>
      <c r="H15" s="18">
        <f t="shared" si="2"/>
        <v>2375839</v>
      </c>
      <c r="I15" s="18">
        <f t="shared" si="2"/>
        <v>4111171</v>
      </c>
      <c r="J15" s="18">
        <f t="shared" si="2"/>
        <v>6752344</v>
      </c>
      <c r="K15" s="18">
        <f t="shared" si="2"/>
        <v>4053982</v>
      </c>
      <c r="L15" s="18">
        <f t="shared" si="2"/>
        <v>3533511</v>
      </c>
      <c r="M15" s="18">
        <f t="shared" si="2"/>
        <v>2387098</v>
      </c>
      <c r="N15" s="18">
        <f t="shared" si="2"/>
        <v>9974591</v>
      </c>
      <c r="O15" s="18">
        <f t="shared" si="2"/>
        <v>793244</v>
      </c>
      <c r="P15" s="18">
        <f t="shared" si="2"/>
        <v>1865106</v>
      </c>
      <c r="Q15" s="18">
        <f t="shared" si="2"/>
        <v>3566560</v>
      </c>
      <c r="R15" s="18">
        <f t="shared" si="2"/>
        <v>6224910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22951845</v>
      </c>
      <c r="X15" s="18">
        <f t="shared" si="2"/>
        <v>21100406</v>
      </c>
      <c r="Y15" s="18">
        <f t="shared" si="2"/>
        <v>1851439</v>
      </c>
      <c r="Z15" s="4">
        <f>+IF(X15&lt;&gt;0,+(Y15/X15)*100,0)</f>
        <v>8.77442358218131</v>
      </c>
      <c r="AA15" s="30">
        <f>SUM(AA16:AA18)</f>
        <v>44098480</v>
      </c>
    </row>
    <row r="16" spans="1:27" ht="13.5">
      <c r="A16" s="5" t="s">
        <v>42</v>
      </c>
      <c r="B16" s="3"/>
      <c r="C16" s="19">
        <v>4000933</v>
      </c>
      <c r="D16" s="19"/>
      <c r="E16" s="20">
        <v>4664782</v>
      </c>
      <c r="F16" s="21">
        <v>4672782</v>
      </c>
      <c r="G16" s="21">
        <v>1260</v>
      </c>
      <c r="H16" s="21">
        <v>724157</v>
      </c>
      <c r="I16" s="21">
        <v>127656</v>
      </c>
      <c r="J16" s="21">
        <v>853073</v>
      </c>
      <c r="K16" s="21">
        <v>153708</v>
      </c>
      <c r="L16" s="21">
        <v>1315869</v>
      </c>
      <c r="M16" s="21">
        <v>983310</v>
      </c>
      <c r="N16" s="21">
        <v>2452887</v>
      </c>
      <c r="O16" s="21">
        <v>45479</v>
      </c>
      <c r="P16" s="21">
        <v>22283</v>
      </c>
      <c r="Q16" s="21">
        <v>189</v>
      </c>
      <c r="R16" s="21">
        <v>67951</v>
      </c>
      <c r="S16" s="21"/>
      <c r="T16" s="21"/>
      <c r="U16" s="21"/>
      <c r="V16" s="21"/>
      <c r="W16" s="21">
        <v>3373911</v>
      </c>
      <c r="X16" s="21"/>
      <c r="Y16" s="21">
        <v>3373911</v>
      </c>
      <c r="Z16" s="6"/>
      <c r="AA16" s="28">
        <v>4672782</v>
      </c>
    </row>
    <row r="17" spans="1:27" ht="13.5">
      <c r="A17" s="5" t="s">
        <v>43</v>
      </c>
      <c r="B17" s="3"/>
      <c r="C17" s="19">
        <v>8518157</v>
      </c>
      <c r="D17" s="19"/>
      <c r="E17" s="20">
        <v>28200870</v>
      </c>
      <c r="F17" s="21">
        <v>38380686</v>
      </c>
      <c r="G17" s="21">
        <v>264074</v>
      </c>
      <c r="H17" s="21">
        <v>1651682</v>
      </c>
      <c r="I17" s="21">
        <v>3983515</v>
      </c>
      <c r="J17" s="21">
        <v>5899271</v>
      </c>
      <c r="K17" s="21">
        <v>3900274</v>
      </c>
      <c r="L17" s="21">
        <v>2159300</v>
      </c>
      <c r="M17" s="21">
        <v>1306962</v>
      </c>
      <c r="N17" s="21">
        <v>7366536</v>
      </c>
      <c r="O17" s="21">
        <v>628325</v>
      </c>
      <c r="P17" s="21">
        <v>1842823</v>
      </c>
      <c r="Q17" s="21">
        <v>3535576</v>
      </c>
      <c r="R17" s="21">
        <v>6006724</v>
      </c>
      <c r="S17" s="21"/>
      <c r="T17" s="21"/>
      <c r="U17" s="21"/>
      <c r="V17" s="21"/>
      <c r="W17" s="21">
        <v>19272531</v>
      </c>
      <c r="X17" s="21">
        <v>20158812</v>
      </c>
      <c r="Y17" s="21">
        <v>-886281</v>
      </c>
      <c r="Z17" s="6">
        <v>-4.4</v>
      </c>
      <c r="AA17" s="28">
        <v>38380686</v>
      </c>
    </row>
    <row r="18" spans="1:27" ht="13.5">
      <c r="A18" s="5" t="s">
        <v>44</v>
      </c>
      <c r="B18" s="3"/>
      <c r="C18" s="19">
        <v>-115996</v>
      </c>
      <c r="D18" s="19"/>
      <c r="E18" s="20">
        <v>1051400</v>
      </c>
      <c r="F18" s="21">
        <v>1045012</v>
      </c>
      <c r="G18" s="21"/>
      <c r="H18" s="21"/>
      <c r="I18" s="21"/>
      <c r="J18" s="21"/>
      <c r="K18" s="21"/>
      <c r="L18" s="21">
        <v>58342</v>
      </c>
      <c r="M18" s="21">
        <v>96826</v>
      </c>
      <c r="N18" s="21">
        <v>155168</v>
      </c>
      <c r="O18" s="21">
        <v>119440</v>
      </c>
      <c r="P18" s="21"/>
      <c r="Q18" s="21">
        <v>30795</v>
      </c>
      <c r="R18" s="21">
        <v>150235</v>
      </c>
      <c r="S18" s="21"/>
      <c r="T18" s="21"/>
      <c r="U18" s="21"/>
      <c r="V18" s="21"/>
      <c r="W18" s="21">
        <v>305403</v>
      </c>
      <c r="X18" s="21">
        <v>941594</v>
      </c>
      <c r="Y18" s="21">
        <v>-636191</v>
      </c>
      <c r="Z18" s="6">
        <v>-67.57</v>
      </c>
      <c r="AA18" s="28">
        <v>1045012</v>
      </c>
    </row>
    <row r="19" spans="1:27" ht="13.5">
      <c r="A19" s="2" t="s">
        <v>45</v>
      </c>
      <c r="B19" s="8"/>
      <c r="C19" s="16">
        <f aca="true" t="shared" si="3" ref="C19:Y19">SUM(C20:C23)</f>
        <v>11778636</v>
      </c>
      <c r="D19" s="16">
        <f>SUM(D20:D23)</f>
        <v>0</v>
      </c>
      <c r="E19" s="17">
        <f t="shared" si="3"/>
        <v>159733737</v>
      </c>
      <c r="F19" s="18">
        <f t="shared" si="3"/>
        <v>162168221</v>
      </c>
      <c r="G19" s="18">
        <f t="shared" si="3"/>
        <v>2268297</v>
      </c>
      <c r="H19" s="18">
        <f t="shared" si="3"/>
        <v>6992892</v>
      </c>
      <c r="I19" s="18">
        <f t="shared" si="3"/>
        <v>15750586</v>
      </c>
      <c r="J19" s="18">
        <f t="shared" si="3"/>
        <v>25011775</v>
      </c>
      <c r="K19" s="18">
        <f t="shared" si="3"/>
        <v>12812033</v>
      </c>
      <c r="L19" s="18">
        <f t="shared" si="3"/>
        <v>7173719</v>
      </c>
      <c r="M19" s="18">
        <f t="shared" si="3"/>
        <v>14297776</v>
      </c>
      <c r="N19" s="18">
        <f t="shared" si="3"/>
        <v>34283528</v>
      </c>
      <c r="O19" s="18">
        <f t="shared" si="3"/>
        <v>5625983</v>
      </c>
      <c r="P19" s="18">
        <f t="shared" si="3"/>
        <v>13238230</v>
      </c>
      <c r="Q19" s="18">
        <f t="shared" si="3"/>
        <v>16165944</v>
      </c>
      <c r="R19" s="18">
        <f t="shared" si="3"/>
        <v>35030157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94325460</v>
      </c>
      <c r="X19" s="18">
        <f t="shared" si="3"/>
        <v>89817325</v>
      </c>
      <c r="Y19" s="18">
        <f t="shared" si="3"/>
        <v>4508135</v>
      </c>
      <c r="Z19" s="4">
        <f>+IF(X19&lt;&gt;0,+(Y19/X19)*100,0)</f>
        <v>5.019226524504042</v>
      </c>
      <c r="AA19" s="30">
        <f>SUM(AA20:AA23)</f>
        <v>162168221</v>
      </c>
    </row>
    <row r="20" spans="1:27" ht="13.5">
      <c r="A20" s="5" t="s">
        <v>46</v>
      </c>
      <c r="B20" s="3"/>
      <c r="C20" s="19">
        <v>2643471</v>
      </c>
      <c r="D20" s="19"/>
      <c r="E20" s="20">
        <v>32798957</v>
      </c>
      <c r="F20" s="21">
        <v>32613195</v>
      </c>
      <c r="G20" s="21">
        <v>690589</v>
      </c>
      <c r="H20" s="21">
        <v>1716469</v>
      </c>
      <c r="I20" s="21">
        <v>2517034</v>
      </c>
      <c r="J20" s="21">
        <v>4924092</v>
      </c>
      <c r="K20" s="21">
        <v>1373036</v>
      </c>
      <c r="L20" s="21">
        <v>1388848</v>
      </c>
      <c r="M20" s="21">
        <v>1601890</v>
      </c>
      <c r="N20" s="21">
        <v>4363774</v>
      </c>
      <c r="O20" s="21">
        <v>522350</v>
      </c>
      <c r="P20" s="21">
        <v>2152776</v>
      </c>
      <c r="Q20" s="21">
        <v>3922808</v>
      </c>
      <c r="R20" s="21">
        <v>6597934</v>
      </c>
      <c r="S20" s="21"/>
      <c r="T20" s="21"/>
      <c r="U20" s="21"/>
      <c r="V20" s="21"/>
      <c r="W20" s="21">
        <v>15885800</v>
      </c>
      <c r="X20" s="21">
        <v>11803904</v>
      </c>
      <c r="Y20" s="21">
        <v>4081896</v>
      </c>
      <c r="Z20" s="6">
        <v>34.58</v>
      </c>
      <c r="AA20" s="28">
        <v>32613195</v>
      </c>
    </row>
    <row r="21" spans="1:27" ht="13.5">
      <c r="A21" s="5" t="s">
        <v>47</v>
      </c>
      <c r="B21" s="3"/>
      <c r="C21" s="19">
        <v>-11408660</v>
      </c>
      <c r="D21" s="19"/>
      <c r="E21" s="20">
        <v>65684067</v>
      </c>
      <c r="F21" s="21">
        <v>67530512</v>
      </c>
      <c r="G21" s="21">
        <v>1523943</v>
      </c>
      <c r="H21" s="21">
        <v>533997</v>
      </c>
      <c r="I21" s="21">
        <v>5943703</v>
      </c>
      <c r="J21" s="21">
        <v>8001643</v>
      </c>
      <c r="K21" s="21">
        <v>6313632</v>
      </c>
      <c r="L21" s="21">
        <v>4354910</v>
      </c>
      <c r="M21" s="21">
        <v>5338867</v>
      </c>
      <c r="N21" s="21">
        <v>16007409</v>
      </c>
      <c r="O21" s="21">
        <v>3848269</v>
      </c>
      <c r="P21" s="21">
        <v>5238744</v>
      </c>
      <c r="Q21" s="21">
        <v>7775146</v>
      </c>
      <c r="R21" s="21">
        <v>16862159</v>
      </c>
      <c r="S21" s="21"/>
      <c r="T21" s="21"/>
      <c r="U21" s="21"/>
      <c r="V21" s="21"/>
      <c r="W21" s="21">
        <v>40871211</v>
      </c>
      <c r="X21" s="21">
        <v>44815492</v>
      </c>
      <c r="Y21" s="21">
        <v>-3944281</v>
      </c>
      <c r="Z21" s="6">
        <v>-8.8</v>
      </c>
      <c r="AA21" s="28">
        <v>67530512</v>
      </c>
    </row>
    <row r="22" spans="1:27" ht="13.5">
      <c r="A22" s="5" t="s">
        <v>48</v>
      </c>
      <c r="B22" s="3"/>
      <c r="C22" s="22">
        <v>18146122</v>
      </c>
      <c r="D22" s="22"/>
      <c r="E22" s="23">
        <v>52560713</v>
      </c>
      <c r="F22" s="24">
        <v>49705704</v>
      </c>
      <c r="G22" s="24">
        <v>53765</v>
      </c>
      <c r="H22" s="24">
        <v>4599626</v>
      </c>
      <c r="I22" s="24">
        <v>7289849</v>
      </c>
      <c r="J22" s="24">
        <v>11943240</v>
      </c>
      <c r="K22" s="24">
        <v>5099865</v>
      </c>
      <c r="L22" s="24">
        <v>696921</v>
      </c>
      <c r="M22" s="24">
        <v>6738947</v>
      </c>
      <c r="N22" s="24">
        <v>12535733</v>
      </c>
      <c r="O22" s="24">
        <v>485066</v>
      </c>
      <c r="P22" s="24">
        <v>4351727</v>
      </c>
      <c r="Q22" s="24">
        <v>3437870</v>
      </c>
      <c r="R22" s="24">
        <v>8274663</v>
      </c>
      <c r="S22" s="24"/>
      <c r="T22" s="24"/>
      <c r="U22" s="24"/>
      <c r="V22" s="24"/>
      <c r="W22" s="24">
        <v>32753636</v>
      </c>
      <c r="X22" s="24">
        <v>31021207</v>
      </c>
      <c r="Y22" s="24">
        <v>1732429</v>
      </c>
      <c r="Z22" s="7">
        <v>5.58</v>
      </c>
      <c r="AA22" s="29">
        <v>49705704</v>
      </c>
    </row>
    <row r="23" spans="1:27" ht="13.5">
      <c r="A23" s="5" t="s">
        <v>49</v>
      </c>
      <c r="B23" s="3"/>
      <c r="C23" s="19">
        <v>2397703</v>
      </c>
      <c r="D23" s="19"/>
      <c r="E23" s="20">
        <v>8690000</v>
      </c>
      <c r="F23" s="21">
        <v>12318810</v>
      </c>
      <c r="G23" s="21"/>
      <c r="H23" s="21">
        <v>142800</v>
      </c>
      <c r="I23" s="21"/>
      <c r="J23" s="21">
        <v>142800</v>
      </c>
      <c r="K23" s="21">
        <v>25500</v>
      </c>
      <c r="L23" s="21">
        <v>733040</v>
      </c>
      <c r="M23" s="21">
        <v>618072</v>
      </c>
      <c r="N23" s="21">
        <v>1376612</v>
      </c>
      <c r="O23" s="21">
        <v>770298</v>
      </c>
      <c r="P23" s="21">
        <v>1494983</v>
      </c>
      <c r="Q23" s="21">
        <v>1030120</v>
      </c>
      <c r="R23" s="21">
        <v>3295401</v>
      </c>
      <c r="S23" s="21"/>
      <c r="T23" s="21"/>
      <c r="U23" s="21"/>
      <c r="V23" s="21"/>
      <c r="W23" s="21">
        <v>4814813</v>
      </c>
      <c r="X23" s="21">
        <v>2176722</v>
      </c>
      <c r="Y23" s="21">
        <v>2638091</v>
      </c>
      <c r="Z23" s="6">
        <v>121.2</v>
      </c>
      <c r="AA23" s="28">
        <v>12318810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163312482</v>
      </c>
      <c r="D25" s="50">
        <f>+D5+D9+D15+D19+D24</f>
        <v>0</v>
      </c>
      <c r="E25" s="51">
        <f t="shared" si="4"/>
        <v>309391630</v>
      </c>
      <c r="F25" s="52">
        <f t="shared" si="4"/>
        <v>292905150</v>
      </c>
      <c r="G25" s="52">
        <f t="shared" si="4"/>
        <v>3652347</v>
      </c>
      <c r="H25" s="52">
        <f t="shared" si="4"/>
        <v>9744177</v>
      </c>
      <c r="I25" s="52">
        <f t="shared" si="4"/>
        <v>24394324</v>
      </c>
      <c r="J25" s="52">
        <f t="shared" si="4"/>
        <v>37790848</v>
      </c>
      <c r="K25" s="52">
        <f t="shared" si="4"/>
        <v>19037021</v>
      </c>
      <c r="L25" s="52">
        <f t="shared" si="4"/>
        <v>13647234</v>
      </c>
      <c r="M25" s="52">
        <f t="shared" si="4"/>
        <v>22409461</v>
      </c>
      <c r="N25" s="52">
        <f t="shared" si="4"/>
        <v>55093716</v>
      </c>
      <c r="O25" s="52">
        <f t="shared" si="4"/>
        <v>7400304</v>
      </c>
      <c r="P25" s="52">
        <f t="shared" si="4"/>
        <v>16788259</v>
      </c>
      <c r="Q25" s="52">
        <f t="shared" si="4"/>
        <v>21003544</v>
      </c>
      <c r="R25" s="52">
        <f t="shared" si="4"/>
        <v>45192107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138076671</v>
      </c>
      <c r="X25" s="52">
        <f t="shared" si="4"/>
        <v>155976894</v>
      </c>
      <c r="Y25" s="52">
        <f t="shared" si="4"/>
        <v>-17900223</v>
      </c>
      <c r="Z25" s="53">
        <f>+IF(X25&lt;&gt;0,+(Y25/X25)*100,0)</f>
        <v>-11.47620172510936</v>
      </c>
      <c r="AA25" s="54">
        <f>+AA5+AA9+AA15+AA19+AA24</f>
        <v>292905150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9188253</v>
      </c>
      <c r="D28" s="19"/>
      <c r="E28" s="20">
        <v>27047828</v>
      </c>
      <c r="F28" s="21">
        <v>27047828</v>
      </c>
      <c r="G28" s="21">
        <v>79326</v>
      </c>
      <c r="H28" s="21">
        <v>3215766</v>
      </c>
      <c r="I28" s="21">
        <v>5610646</v>
      </c>
      <c r="J28" s="21">
        <v>8905738</v>
      </c>
      <c r="K28" s="21">
        <v>4060019</v>
      </c>
      <c r="L28" s="21">
        <v>1374216</v>
      </c>
      <c r="M28" s="21">
        <v>1001763</v>
      </c>
      <c r="N28" s="21">
        <v>6435998</v>
      </c>
      <c r="O28" s="21">
        <v>143077</v>
      </c>
      <c r="P28" s="21">
        <v>771926</v>
      </c>
      <c r="Q28" s="21">
        <v>1453646</v>
      </c>
      <c r="R28" s="21">
        <v>2368649</v>
      </c>
      <c r="S28" s="21"/>
      <c r="T28" s="21"/>
      <c r="U28" s="21"/>
      <c r="V28" s="21"/>
      <c r="W28" s="21">
        <v>17710385</v>
      </c>
      <c r="X28" s="21">
        <v>18108301</v>
      </c>
      <c r="Y28" s="21">
        <v>-397916</v>
      </c>
      <c r="Z28" s="6">
        <v>-2.2</v>
      </c>
      <c r="AA28" s="19">
        <v>27047828</v>
      </c>
    </row>
    <row r="29" spans="1:27" ht="13.5">
      <c r="A29" s="56" t="s">
        <v>55</v>
      </c>
      <c r="B29" s="3"/>
      <c r="C29" s="19">
        <v>23539547</v>
      </c>
      <c r="D29" s="19"/>
      <c r="E29" s="20">
        <v>38622607</v>
      </c>
      <c r="F29" s="21">
        <v>58711996</v>
      </c>
      <c r="G29" s="21"/>
      <c r="H29" s="21">
        <v>688685</v>
      </c>
      <c r="I29" s="21">
        <v>3474519</v>
      </c>
      <c r="J29" s="21">
        <v>4163204</v>
      </c>
      <c r="K29" s="21">
        <v>1144209</v>
      </c>
      <c r="L29" s="21">
        <v>1853551</v>
      </c>
      <c r="M29" s="21">
        <v>3048352</v>
      </c>
      <c r="N29" s="21">
        <v>6046112</v>
      </c>
      <c r="O29" s="21">
        <v>46226</v>
      </c>
      <c r="P29" s="21">
        <v>3115350</v>
      </c>
      <c r="Q29" s="21">
        <v>355465</v>
      </c>
      <c r="R29" s="21">
        <v>3517041</v>
      </c>
      <c r="S29" s="21"/>
      <c r="T29" s="21"/>
      <c r="U29" s="21"/>
      <c r="V29" s="21"/>
      <c r="W29" s="21">
        <v>13726357</v>
      </c>
      <c r="X29" s="21">
        <v>41682013</v>
      </c>
      <c r="Y29" s="21">
        <v>-27955656</v>
      </c>
      <c r="Z29" s="6">
        <v>-67.07</v>
      </c>
      <c r="AA29" s="28">
        <v>58711996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2751700</v>
      </c>
      <c r="D31" s="19"/>
      <c r="E31" s="20">
        <v>1200000</v>
      </c>
      <c r="F31" s="21">
        <v>1950699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>
        <v>1950699</v>
      </c>
    </row>
    <row r="32" spans="1:27" ht="13.5">
      <c r="A32" s="58" t="s">
        <v>58</v>
      </c>
      <c r="B32" s="3"/>
      <c r="C32" s="25">
        <f aca="true" t="shared" si="5" ref="C32:Y32">SUM(C28:C31)</f>
        <v>35479500</v>
      </c>
      <c r="D32" s="25">
        <f>SUM(D28:D31)</f>
        <v>0</v>
      </c>
      <c r="E32" s="26">
        <f t="shared" si="5"/>
        <v>66870435</v>
      </c>
      <c r="F32" s="27">
        <f t="shared" si="5"/>
        <v>87710523</v>
      </c>
      <c r="G32" s="27">
        <f t="shared" si="5"/>
        <v>79326</v>
      </c>
      <c r="H32" s="27">
        <f t="shared" si="5"/>
        <v>3904451</v>
      </c>
      <c r="I32" s="27">
        <f t="shared" si="5"/>
        <v>9085165</v>
      </c>
      <c r="J32" s="27">
        <f t="shared" si="5"/>
        <v>13068942</v>
      </c>
      <c r="K32" s="27">
        <f t="shared" si="5"/>
        <v>5204228</v>
      </c>
      <c r="L32" s="27">
        <f t="shared" si="5"/>
        <v>3227767</v>
      </c>
      <c r="M32" s="27">
        <f t="shared" si="5"/>
        <v>4050115</v>
      </c>
      <c r="N32" s="27">
        <f t="shared" si="5"/>
        <v>12482110</v>
      </c>
      <c r="O32" s="27">
        <f t="shared" si="5"/>
        <v>189303</v>
      </c>
      <c r="P32" s="27">
        <f t="shared" si="5"/>
        <v>3887276</v>
      </c>
      <c r="Q32" s="27">
        <f t="shared" si="5"/>
        <v>1809111</v>
      </c>
      <c r="R32" s="27">
        <f t="shared" si="5"/>
        <v>5885690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31436742</v>
      </c>
      <c r="X32" s="27">
        <f t="shared" si="5"/>
        <v>59790314</v>
      </c>
      <c r="Y32" s="27">
        <f t="shared" si="5"/>
        <v>-28353572</v>
      </c>
      <c r="Z32" s="13">
        <f>+IF(X32&lt;&gt;0,+(Y32/X32)*100,0)</f>
        <v>-47.42168104352153</v>
      </c>
      <c r="AA32" s="31">
        <f>SUM(AA28:AA31)</f>
        <v>87710523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5195448</v>
      </c>
      <c r="D34" s="19"/>
      <c r="E34" s="20">
        <v>133700000</v>
      </c>
      <c r="F34" s="21">
        <v>75445114</v>
      </c>
      <c r="G34" s="21">
        <v>3808</v>
      </c>
      <c r="H34" s="21">
        <v>93371</v>
      </c>
      <c r="I34" s="21">
        <v>4960405</v>
      </c>
      <c r="J34" s="21">
        <v>5057584</v>
      </c>
      <c r="K34" s="21">
        <v>5908801</v>
      </c>
      <c r="L34" s="21">
        <v>4457038</v>
      </c>
      <c r="M34" s="21">
        <v>6390422</v>
      </c>
      <c r="N34" s="21">
        <v>16756261</v>
      </c>
      <c r="O34" s="21">
        <v>4610580</v>
      </c>
      <c r="P34" s="21">
        <v>5943153</v>
      </c>
      <c r="Q34" s="21">
        <v>9339002</v>
      </c>
      <c r="R34" s="21">
        <v>19892735</v>
      </c>
      <c r="S34" s="21"/>
      <c r="T34" s="21"/>
      <c r="U34" s="21"/>
      <c r="V34" s="21"/>
      <c r="W34" s="21">
        <v>41706580</v>
      </c>
      <c r="X34" s="21">
        <v>25850602</v>
      </c>
      <c r="Y34" s="21">
        <v>15855978</v>
      </c>
      <c r="Z34" s="6">
        <v>61.34</v>
      </c>
      <c r="AA34" s="28">
        <v>75445114</v>
      </c>
    </row>
    <row r="35" spans="1:27" ht="13.5">
      <c r="A35" s="59" t="s">
        <v>61</v>
      </c>
      <c r="B35" s="3"/>
      <c r="C35" s="19">
        <v>149450900</v>
      </c>
      <c r="D35" s="19"/>
      <c r="E35" s="20">
        <v>108821195</v>
      </c>
      <c r="F35" s="21">
        <v>129729513</v>
      </c>
      <c r="G35" s="21">
        <v>3569213</v>
      </c>
      <c r="H35" s="21">
        <v>5746355</v>
      </c>
      <c r="I35" s="21">
        <v>10339739</v>
      </c>
      <c r="J35" s="21">
        <v>19655307</v>
      </c>
      <c r="K35" s="21">
        <v>7908512</v>
      </c>
      <c r="L35" s="21">
        <v>5962429</v>
      </c>
      <c r="M35" s="21">
        <v>11968924</v>
      </c>
      <c r="N35" s="21">
        <v>25839865</v>
      </c>
      <c r="O35" s="21">
        <v>2556431</v>
      </c>
      <c r="P35" s="21">
        <v>6957830</v>
      </c>
      <c r="Q35" s="21">
        <v>9855431</v>
      </c>
      <c r="R35" s="21">
        <v>19369692</v>
      </c>
      <c r="S35" s="21"/>
      <c r="T35" s="21"/>
      <c r="U35" s="21"/>
      <c r="V35" s="21"/>
      <c r="W35" s="21">
        <v>64864864</v>
      </c>
      <c r="X35" s="21">
        <v>70335978</v>
      </c>
      <c r="Y35" s="21">
        <v>-5471114</v>
      </c>
      <c r="Z35" s="6">
        <v>-7.78</v>
      </c>
      <c r="AA35" s="28">
        <v>129729513</v>
      </c>
    </row>
    <row r="36" spans="1:27" ht="13.5">
      <c r="A36" s="60" t="s">
        <v>62</v>
      </c>
      <c r="B36" s="10"/>
      <c r="C36" s="61">
        <f aca="true" t="shared" si="6" ref="C36:Y36">SUM(C32:C35)</f>
        <v>190125848</v>
      </c>
      <c r="D36" s="61">
        <f>SUM(D32:D35)</f>
        <v>0</v>
      </c>
      <c r="E36" s="62">
        <f t="shared" si="6"/>
        <v>309391630</v>
      </c>
      <c r="F36" s="63">
        <f t="shared" si="6"/>
        <v>292885150</v>
      </c>
      <c r="G36" s="63">
        <f t="shared" si="6"/>
        <v>3652347</v>
      </c>
      <c r="H36" s="63">
        <f t="shared" si="6"/>
        <v>9744177</v>
      </c>
      <c r="I36" s="63">
        <f t="shared" si="6"/>
        <v>24385309</v>
      </c>
      <c r="J36" s="63">
        <f t="shared" si="6"/>
        <v>37781833</v>
      </c>
      <c r="K36" s="63">
        <f t="shared" si="6"/>
        <v>19021541</v>
      </c>
      <c r="L36" s="63">
        <f t="shared" si="6"/>
        <v>13647234</v>
      </c>
      <c r="M36" s="63">
        <f t="shared" si="6"/>
        <v>22409461</v>
      </c>
      <c r="N36" s="63">
        <f t="shared" si="6"/>
        <v>55078236</v>
      </c>
      <c r="O36" s="63">
        <f t="shared" si="6"/>
        <v>7356314</v>
      </c>
      <c r="P36" s="63">
        <f t="shared" si="6"/>
        <v>16788259</v>
      </c>
      <c r="Q36" s="63">
        <f t="shared" si="6"/>
        <v>21003544</v>
      </c>
      <c r="R36" s="63">
        <f t="shared" si="6"/>
        <v>45148117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138008186</v>
      </c>
      <c r="X36" s="63">
        <f t="shared" si="6"/>
        <v>155976894</v>
      </c>
      <c r="Y36" s="63">
        <f t="shared" si="6"/>
        <v>-17968708</v>
      </c>
      <c r="Z36" s="64">
        <f>+IF(X36&lt;&gt;0,+(Y36/X36)*100,0)</f>
        <v>-11.520108869458575</v>
      </c>
      <c r="AA36" s="65">
        <f>SUM(AA32:AA35)</f>
        <v>292885150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-71913570</v>
      </c>
      <c r="D5" s="16">
        <f>SUM(D6:D8)</f>
        <v>0</v>
      </c>
      <c r="E5" s="17">
        <f t="shared" si="0"/>
        <v>11488000</v>
      </c>
      <c r="F5" s="18">
        <f t="shared" si="0"/>
        <v>11404794</v>
      </c>
      <c r="G5" s="18">
        <f t="shared" si="0"/>
        <v>0</v>
      </c>
      <c r="H5" s="18">
        <f t="shared" si="0"/>
        <v>188215</v>
      </c>
      <c r="I5" s="18">
        <f t="shared" si="0"/>
        <v>139221</v>
      </c>
      <c r="J5" s="18">
        <f t="shared" si="0"/>
        <v>327436</v>
      </c>
      <c r="K5" s="18">
        <f t="shared" si="0"/>
        <v>243306</v>
      </c>
      <c r="L5" s="18">
        <f t="shared" si="0"/>
        <v>94402</v>
      </c>
      <c r="M5" s="18">
        <f t="shared" si="0"/>
        <v>62384</v>
      </c>
      <c r="N5" s="18">
        <f t="shared" si="0"/>
        <v>400092</v>
      </c>
      <c r="O5" s="18">
        <f t="shared" si="0"/>
        <v>377560</v>
      </c>
      <c r="P5" s="18">
        <f t="shared" si="0"/>
        <v>98545</v>
      </c>
      <c r="Q5" s="18">
        <f t="shared" si="0"/>
        <v>314172</v>
      </c>
      <c r="R5" s="18">
        <f t="shared" si="0"/>
        <v>790277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1517805</v>
      </c>
      <c r="X5" s="18">
        <f t="shared" si="0"/>
        <v>4203131</v>
      </c>
      <c r="Y5" s="18">
        <f t="shared" si="0"/>
        <v>-2685326</v>
      </c>
      <c r="Z5" s="4">
        <f>+IF(X5&lt;&gt;0,+(Y5/X5)*100,0)</f>
        <v>-63.888705824300985</v>
      </c>
      <c r="AA5" s="16">
        <f>SUM(AA6:AA8)</f>
        <v>11404794</v>
      </c>
    </row>
    <row r="6" spans="1:27" ht="13.5">
      <c r="A6" s="5" t="s">
        <v>32</v>
      </c>
      <c r="B6" s="3"/>
      <c r="C6" s="19">
        <v>563767</v>
      </c>
      <c r="D6" s="19"/>
      <c r="E6" s="20">
        <v>594000</v>
      </c>
      <c r="F6" s="21">
        <v>474000</v>
      </c>
      <c r="G6" s="21"/>
      <c r="H6" s="21"/>
      <c r="I6" s="21"/>
      <c r="J6" s="21"/>
      <c r="K6" s="21">
        <v>25160</v>
      </c>
      <c r="L6" s="21"/>
      <c r="M6" s="21"/>
      <c r="N6" s="21">
        <v>25160</v>
      </c>
      <c r="O6" s="21"/>
      <c r="P6" s="21">
        <v>11311</v>
      </c>
      <c r="Q6" s="21">
        <v>1724</v>
      </c>
      <c r="R6" s="21">
        <v>13035</v>
      </c>
      <c r="S6" s="21"/>
      <c r="T6" s="21"/>
      <c r="U6" s="21"/>
      <c r="V6" s="21"/>
      <c r="W6" s="21">
        <v>38195</v>
      </c>
      <c r="X6" s="21">
        <v>474000</v>
      </c>
      <c r="Y6" s="21">
        <v>-435805</v>
      </c>
      <c r="Z6" s="6">
        <v>-91.94</v>
      </c>
      <c r="AA6" s="28">
        <v>474000</v>
      </c>
    </row>
    <row r="7" spans="1:27" ht="13.5">
      <c r="A7" s="5" t="s">
        <v>33</v>
      </c>
      <c r="B7" s="3"/>
      <c r="C7" s="22">
        <v>-72544635</v>
      </c>
      <c r="D7" s="22"/>
      <c r="E7" s="23">
        <v>10749000</v>
      </c>
      <c r="F7" s="24">
        <v>10785794</v>
      </c>
      <c r="G7" s="24"/>
      <c r="H7" s="24">
        <v>188215</v>
      </c>
      <c r="I7" s="24">
        <v>109848</v>
      </c>
      <c r="J7" s="24">
        <v>298063</v>
      </c>
      <c r="K7" s="24">
        <v>218146</v>
      </c>
      <c r="L7" s="24">
        <v>94402</v>
      </c>
      <c r="M7" s="24">
        <v>62384</v>
      </c>
      <c r="N7" s="24">
        <v>374932</v>
      </c>
      <c r="O7" s="24">
        <v>377560</v>
      </c>
      <c r="P7" s="24">
        <v>87234</v>
      </c>
      <c r="Q7" s="24">
        <v>312448</v>
      </c>
      <c r="R7" s="24">
        <v>777242</v>
      </c>
      <c r="S7" s="24"/>
      <c r="T7" s="24"/>
      <c r="U7" s="24"/>
      <c r="V7" s="24"/>
      <c r="W7" s="24">
        <v>1450237</v>
      </c>
      <c r="X7" s="24">
        <v>3584131</v>
      </c>
      <c r="Y7" s="24">
        <v>-2133894</v>
      </c>
      <c r="Z7" s="7">
        <v>-59.54</v>
      </c>
      <c r="AA7" s="29">
        <v>10785794</v>
      </c>
    </row>
    <row r="8" spans="1:27" ht="13.5">
      <c r="A8" s="5" t="s">
        <v>34</v>
      </c>
      <c r="B8" s="3"/>
      <c r="C8" s="19">
        <v>67298</v>
      </c>
      <c r="D8" s="19"/>
      <c r="E8" s="20">
        <v>145000</v>
      </c>
      <c r="F8" s="21">
        <v>145000</v>
      </c>
      <c r="G8" s="21"/>
      <c r="H8" s="21"/>
      <c r="I8" s="21">
        <v>29373</v>
      </c>
      <c r="J8" s="21">
        <v>29373</v>
      </c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>
        <v>29373</v>
      </c>
      <c r="X8" s="21">
        <v>145000</v>
      </c>
      <c r="Y8" s="21">
        <v>-115627</v>
      </c>
      <c r="Z8" s="6">
        <v>-79.74</v>
      </c>
      <c r="AA8" s="28">
        <v>145000</v>
      </c>
    </row>
    <row r="9" spans="1:27" ht="13.5">
      <c r="A9" s="2" t="s">
        <v>35</v>
      </c>
      <c r="B9" s="3"/>
      <c r="C9" s="16">
        <f aca="true" t="shared" si="1" ref="C9:Y9">SUM(C10:C14)</f>
        <v>15577146</v>
      </c>
      <c r="D9" s="16">
        <f>SUM(D10:D14)</f>
        <v>0</v>
      </c>
      <c r="E9" s="17">
        <f t="shared" si="1"/>
        <v>27518858</v>
      </c>
      <c r="F9" s="18">
        <f t="shared" si="1"/>
        <v>28291468</v>
      </c>
      <c r="G9" s="18">
        <f t="shared" si="1"/>
        <v>34080</v>
      </c>
      <c r="H9" s="18">
        <f t="shared" si="1"/>
        <v>188402</v>
      </c>
      <c r="I9" s="18">
        <f t="shared" si="1"/>
        <v>1761111</v>
      </c>
      <c r="J9" s="18">
        <f t="shared" si="1"/>
        <v>1983593</v>
      </c>
      <c r="K9" s="18">
        <f t="shared" si="1"/>
        <v>824845</v>
      </c>
      <c r="L9" s="18">
        <f t="shared" si="1"/>
        <v>679261</v>
      </c>
      <c r="M9" s="18">
        <f t="shared" si="1"/>
        <v>3362512</v>
      </c>
      <c r="N9" s="18">
        <f t="shared" si="1"/>
        <v>4866618</v>
      </c>
      <c r="O9" s="18">
        <f t="shared" si="1"/>
        <v>1479962</v>
      </c>
      <c r="P9" s="18">
        <f t="shared" si="1"/>
        <v>483811</v>
      </c>
      <c r="Q9" s="18">
        <f t="shared" si="1"/>
        <v>621173</v>
      </c>
      <c r="R9" s="18">
        <f t="shared" si="1"/>
        <v>2584946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9435157</v>
      </c>
      <c r="X9" s="18">
        <f t="shared" si="1"/>
        <v>16223154</v>
      </c>
      <c r="Y9" s="18">
        <f t="shared" si="1"/>
        <v>-6787997</v>
      </c>
      <c r="Z9" s="4">
        <f>+IF(X9&lt;&gt;0,+(Y9/X9)*100,0)</f>
        <v>-41.841413821258186</v>
      </c>
      <c r="AA9" s="30">
        <f>SUM(AA10:AA14)</f>
        <v>28291468</v>
      </c>
    </row>
    <row r="10" spans="1:27" ht="13.5">
      <c r="A10" s="5" t="s">
        <v>36</v>
      </c>
      <c r="B10" s="3"/>
      <c r="C10" s="19">
        <v>3402841</v>
      </c>
      <c r="D10" s="19"/>
      <c r="E10" s="20">
        <v>8242350</v>
      </c>
      <c r="F10" s="21">
        <v>6422362</v>
      </c>
      <c r="G10" s="21">
        <v>25000</v>
      </c>
      <c r="H10" s="21">
        <v>55676</v>
      </c>
      <c r="I10" s="21">
        <v>82354</v>
      </c>
      <c r="J10" s="21">
        <v>163030</v>
      </c>
      <c r="K10" s="21">
        <v>167687</v>
      </c>
      <c r="L10" s="21">
        <v>406412</v>
      </c>
      <c r="M10" s="21">
        <v>678352</v>
      </c>
      <c r="N10" s="21">
        <v>1252451</v>
      </c>
      <c r="O10" s="21">
        <v>259876</v>
      </c>
      <c r="P10" s="21">
        <v>251519</v>
      </c>
      <c r="Q10" s="21">
        <v>264450</v>
      </c>
      <c r="R10" s="21">
        <v>775845</v>
      </c>
      <c r="S10" s="21"/>
      <c r="T10" s="21"/>
      <c r="U10" s="21"/>
      <c r="V10" s="21"/>
      <c r="W10" s="21">
        <v>2191326</v>
      </c>
      <c r="X10" s="21">
        <v>3924609</v>
      </c>
      <c r="Y10" s="21">
        <v>-1733283</v>
      </c>
      <c r="Z10" s="6">
        <v>-44.16</v>
      </c>
      <c r="AA10" s="28">
        <v>6422362</v>
      </c>
    </row>
    <row r="11" spans="1:27" ht="13.5">
      <c r="A11" s="5" t="s">
        <v>37</v>
      </c>
      <c r="B11" s="3"/>
      <c r="C11" s="19">
        <v>4777038</v>
      </c>
      <c r="D11" s="19"/>
      <c r="E11" s="20">
        <v>8810508</v>
      </c>
      <c r="F11" s="21">
        <v>8120245</v>
      </c>
      <c r="G11" s="21"/>
      <c r="H11" s="21">
        <v>52434</v>
      </c>
      <c r="I11" s="21">
        <v>35899</v>
      </c>
      <c r="J11" s="21">
        <v>88333</v>
      </c>
      <c r="K11" s="21">
        <v>89469</v>
      </c>
      <c r="L11" s="21">
        <v>28145</v>
      </c>
      <c r="M11" s="21">
        <v>32174</v>
      </c>
      <c r="N11" s="21">
        <v>149788</v>
      </c>
      <c r="O11" s="21">
        <v>123135</v>
      </c>
      <c r="P11" s="21">
        <v>152460</v>
      </c>
      <c r="Q11" s="21">
        <v>200376</v>
      </c>
      <c r="R11" s="21">
        <v>475971</v>
      </c>
      <c r="S11" s="21"/>
      <c r="T11" s="21"/>
      <c r="U11" s="21"/>
      <c r="V11" s="21"/>
      <c r="W11" s="21">
        <v>714092</v>
      </c>
      <c r="X11" s="21">
        <v>4493271</v>
      </c>
      <c r="Y11" s="21">
        <v>-3779179</v>
      </c>
      <c r="Z11" s="6">
        <v>-84.11</v>
      </c>
      <c r="AA11" s="28">
        <v>8120245</v>
      </c>
    </row>
    <row r="12" spans="1:27" ht="13.5">
      <c r="A12" s="5" t="s">
        <v>38</v>
      </c>
      <c r="B12" s="3"/>
      <c r="C12" s="19">
        <v>9947844</v>
      </c>
      <c r="D12" s="19"/>
      <c r="E12" s="20">
        <v>8582000</v>
      </c>
      <c r="F12" s="21">
        <v>11427374</v>
      </c>
      <c r="G12" s="21">
        <v>9080</v>
      </c>
      <c r="H12" s="21">
        <v>80292</v>
      </c>
      <c r="I12" s="21">
        <v>1621934</v>
      </c>
      <c r="J12" s="21">
        <v>1711306</v>
      </c>
      <c r="K12" s="21">
        <v>171047</v>
      </c>
      <c r="L12" s="21">
        <v>227203</v>
      </c>
      <c r="M12" s="21">
        <v>2328079</v>
      </c>
      <c r="N12" s="21">
        <v>2726329</v>
      </c>
      <c r="O12" s="21">
        <v>1096951</v>
      </c>
      <c r="P12" s="21">
        <v>76117</v>
      </c>
      <c r="Q12" s="21">
        <v>140075</v>
      </c>
      <c r="R12" s="21">
        <v>1313143</v>
      </c>
      <c r="S12" s="21"/>
      <c r="T12" s="21"/>
      <c r="U12" s="21"/>
      <c r="V12" s="21"/>
      <c r="W12" s="21">
        <v>5750778</v>
      </c>
      <c r="X12" s="21">
        <v>6550764</v>
      </c>
      <c r="Y12" s="21">
        <v>-799986</v>
      </c>
      <c r="Z12" s="6">
        <v>-12.21</v>
      </c>
      <c r="AA12" s="28">
        <v>11427374</v>
      </c>
    </row>
    <row r="13" spans="1:27" ht="13.5">
      <c r="A13" s="5" t="s">
        <v>39</v>
      </c>
      <c r="B13" s="3"/>
      <c r="C13" s="19">
        <v>-2805937</v>
      </c>
      <c r="D13" s="19"/>
      <c r="E13" s="20">
        <v>1766000</v>
      </c>
      <c r="F13" s="21">
        <v>2203487</v>
      </c>
      <c r="G13" s="21"/>
      <c r="H13" s="21"/>
      <c r="I13" s="21">
        <v>3354</v>
      </c>
      <c r="J13" s="21">
        <v>3354</v>
      </c>
      <c r="K13" s="21">
        <v>388942</v>
      </c>
      <c r="L13" s="21">
        <v>17501</v>
      </c>
      <c r="M13" s="21">
        <v>295757</v>
      </c>
      <c r="N13" s="21">
        <v>702200</v>
      </c>
      <c r="O13" s="21"/>
      <c r="P13" s="21">
        <v>3715</v>
      </c>
      <c r="Q13" s="21">
        <v>16272</v>
      </c>
      <c r="R13" s="21">
        <v>19987</v>
      </c>
      <c r="S13" s="21"/>
      <c r="T13" s="21"/>
      <c r="U13" s="21"/>
      <c r="V13" s="21"/>
      <c r="W13" s="21">
        <v>725541</v>
      </c>
      <c r="X13" s="21">
        <v>1160266</v>
      </c>
      <c r="Y13" s="21">
        <v>-434725</v>
      </c>
      <c r="Z13" s="6">
        <v>-37.47</v>
      </c>
      <c r="AA13" s="28">
        <v>2203487</v>
      </c>
    </row>
    <row r="14" spans="1:27" ht="13.5">
      <c r="A14" s="5" t="s">
        <v>40</v>
      </c>
      <c r="B14" s="3"/>
      <c r="C14" s="22">
        <v>255360</v>
      </c>
      <c r="D14" s="22"/>
      <c r="E14" s="23">
        <v>118000</v>
      </c>
      <c r="F14" s="24">
        <v>118000</v>
      </c>
      <c r="G14" s="24"/>
      <c r="H14" s="24"/>
      <c r="I14" s="24">
        <v>17570</v>
      </c>
      <c r="J14" s="24">
        <v>17570</v>
      </c>
      <c r="K14" s="24">
        <v>7700</v>
      </c>
      <c r="L14" s="24"/>
      <c r="M14" s="24">
        <v>28150</v>
      </c>
      <c r="N14" s="24">
        <v>35850</v>
      </c>
      <c r="O14" s="24"/>
      <c r="P14" s="24"/>
      <c r="Q14" s="24"/>
      <c r="R14" s="24"/>
      <c r="S14" s="24"/>
      <c r="T14" s="24"/>
      <c r="U14" s="24"/>
      <c r="V14" s="24"/>
      <c r="W14" s="24">
        <v>53420</v>
      </c>
      <c r="X14" s="24">
        <v>94244</v>
      </c>
      <c r="Y14" s="24">
        <v>-40824</v>
      </c>
      <c r="Z14" s="7">
        <v>-43.32</v>
      </c>
      <c r="AA14" s="29">
        <v>118000</v>
      </c>
    </row>
    <row r="15" spans="1:27" ht="13.5">
      <c r="A15" s="2" t="s">
        <v>41</v>
      </c>
      <c r="B15" s="8"/>
      <c r="C15" s="16">
        <f aca="true" t="shared" si="2" ref="C15:Y15">SUM(C16:C18)</f>
        <v>5461940</v>
      </c>
      <c r="D15" s="16">
        <f>SUM(D16:D18)</f>
        <v>0</v>
      </c>
      <c r="E15" s="17">
        <f t="shared" si="2"/>
        <v>60788586</v>
      </c>
      <c r="F15" s="18">
        <f t="shared" si="2"/>
        <v>91244786</v>
      </c>
      <c r="G15" s="18">
        <f t="shared" si="2"/>
        <v>1630396</v>
      </c>
      <c r="H15" s="18">
        <f t="shared" si="2"/>
        <v>2181213</v>
      </c>
      <c r="I15" s="18">
        <f t="shared" si="2"/>
        <v>11953855</v>
      </c>
      <c r="J15" s="18">
        <f t="shared" si="2"/>
        <v>15765464</v>
      </c>
      <c r="K15" s="18">
        <f t="shared" si="2"/>
        <v>5580532</v>
      </c>
      <c r="L15" s="18">
        <f t="shared" si="2"/>
        <v>3083526</v>
      </c>
      <c r="M15" s="18">
        <f t="shared" si="2"/>
        <v>3853802</v>
      </c>
      <c r="N15" s="18">
        <f t="shared" si="2"/>
        <v>12517860</v>
      </c>
      <c r="O15" s="18">
        <f t="shared" si="2"/>
        <v>1028495</v>
      </c>
      <c r="P15" s="18">
        <f t="shared" si="2"/>
        <v>1253501</v>
      </c>
      <c r="Q15" s="18">
        <f t="shared" si="2"/>
        <v>4763658</v>
      </c>
      <c r="R15" s="18">
        <f t="shared" si="2"/>
        <v>7045654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35328978</v>
      </c>
      <c r="X15" s="18">
        <f t="shared" si="2"/>
        <v>29553989</v>
      </c>
      <c r="Y15" s="18">
        <f t="shared" si="2"/>
        <v>5774989</v>
      </c>
      <c r="Z15" s="4">
        <f>+IF(X15&lt;&gt;0,+(Y15/X15)*100,0)</f>
        <v>19.540472184651623</v>
      </c>
      <c r="AA15" s="30">
        <f>SUM(AA16:AA18)</f>
        <v>91244786</v>
      </c>
    </row>
    <row r="16" spans="1:27" ht="13.5">
      <c r="A16" s="5" t="s">
        <v>42</v>
      </c>
      <c r="B16" s="3"/>
      <c r="C16" s="19">
        <v>534717</v>
      </c>
      <c r="D16" s="19"/>
      <c r="E16" s="20">
        <v>2559500</v>
      </c>
      <c r="F16" s="21">
        <v>1634500</v>
      </c>
      <c r="G16" s="21"/>
      <c r="H16" s="21">
        <v>10350</v>
      </c>
      <c r="I16" s="21">
        <v>89459</v>
      </c>
      <c r="J16" s="21">
        <v>99809</v>
      </c>
      <c r="K16" s="21"/>
      <c r="L16" s="21"/>
      <c r="M16" s="21">
        <v>1454</v>
      </c>
      <c r="N16" s="21">
        <v>1454</v>
      </c>
      <c r="O16" s="21">
        <v>3235</v>
      </c>
      <c r="P16" s="21">
        <v>87005</v>
      </c>
      <c r="Q16" s="21">
        <v>117478</v>
      </c>
      <c r="R16" s="21">
        <v>207718</v>
      </c>
      <c r="S16" s="21"/>
      <c r="T16" s="21"/>
      <c r="U16" s="21"/>
      <c r="V16" s="21"/>
      <c r="W16" s="21">
        <v>308981</v>
      </c>
      <c r="X16" s="21">
        <v>678485</v>
      </c>
      <c r="Y16" s="21">
        <v>-369504</v>
      </c>
      <c r="Z16" s="6">
        <v>-54.46</v>
      </c>
      <c r="AA16" s="28">
        <v>1634500</v>
      </c>
    </row>
    <row r="17" spans="1:27" ht="13.5">
      <c r="A17" s="5" t="s">
        <v>43</v>
      </c>
      <c r="B17" s="3"/>
      <c r="C17" s="19">
        <v>4927223</v>
      </c>
      <c r="D17" s="19"/>
      <c r="E17" s="20">
        <v>58229086</v>
      </c>
      <c r="F17" s="21">
        <v>89610286</v>
      </c>
      <c r="G17" s="21">
        <v>1630396</v>
      </c>
      <c r="H17" s="21">
        <v>2170863</v>
      </c>
      <c r="I17" s="21">
        <v>11864396</v>
      </c>
      <c r="J17" s="21">
        <v>15665655</v>
      </c>
      <c r="K17" s="21">
        <v>5580532</v>
      </c>
      <c r="L17" s="21">
        <v>3083526</v>
      </c>
      <c r="M17" s="21">
        <v>3852348</v>
      </c>
      <c r="N17" s="21">
        <v>12516406</v>
      </c>
      <c r="O17" s="21">
        <v>1025260</v>
      </c>
      <c r="P17" s="21">
        <v>1166496</v>
      </c>
      <c r="Q17" s="21">
        <v>4646180</v>
      </c>
      <c r="R17" s="21">
        <v>6837936</v>
      </c>
      <c r="S17" s="21"/>
      <c r="T17" s="21"/>
      <c r="U17" s="21"/>
      <c r="V17" s="21"/>
      <c r="W17" s="21">
        <v>35019997</v>
      </c>
      <c r="X17" s="21">
        <v>28875504</v>
      </c>
      <c r="Y17" s="21">
        <v>6144493</v>
      </c>
      <c r="Z17" s="6">
        <v>21.28</v>
      </c>
      <c r="AA17" s="28">
        <v>89610286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205040974</v>
      </c>
      <c r="D19" s="16">
        <f>SUM(D20:D23)</f>
        <v>0</v>
      </c>
      <c r="E19" s="17">
        <f t="shared" si="3"/>
        <v>244331837</v>
      </c>
      <c r="F19" s="18">
        <f t="shared" si="3"/>
        <v>159980517</v>
      </c>
      <c r="G19" s="18">
        <f t="shared" si="3"/>
        <v>2865445</v>
      </c>
      <c r="H19" s="18">
        <f t="shared" si="3"/>
        <v>910469</v>
      </c>
      <c r="I19" s="18">
        <f t="shared" si="3"/>
        <v>12660695</v>
      </c>
      <c r="J19" s="18">
        <f t="shared" si="3"/>
        <v>16436609</v>
      </c>
      <c r="K19" s="18">
        <f t="shared" si="3"/>
        <v>3482785</v>
      </c>
      <c r="L19" s="18">
        <f t="shared" si="3"/>
        <v>5659013</v>
      </c>
      <c r="M19" s="18">
        <f t="shared" si="3"/>
        <v>12547464</v>
      </c>
      <c r="N19" s="18">
        <f t="shared" si="3"/>
        <v>21689262</v>
      </c>
      <c r="O19" s="18">
        <f t="shared" si="3"/>
        <v>762193</v>
      </c>
      <c r="P19" s="18">
        <f t="shared" si="3"/>
        <v>1674972</v>
      </c>
      <c r="Q19" s="18">
        <f t="shared" si="3"/>
        <v>4573553</v>
      </c>
      <c r="R19" s="18">
        <f t="shared" si="3"/>
        <v>7010718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45136589</v>
      </c>
      <c r="X19" s="18">
        <f t="shared" si="3"/>
        <v>95695001</v>
      </c>
      <c r="Y19" s="18">
        <f t="shared" si="3"/>
        <v>-50558412</v>
      </c>
      <c r="Z19" s="4">
        <f>+IF(X19&lt;&gt;0,+(Y19/X19)*100,0)</f>
        <v>-52.83286636885034</v>
      </c>
      <c r="AA19" s="30">
        <f>SUM(AA20:AA23)</f>
        <v>159980517</v>
      </c>
    </row>
    <row r="20" spans="1:27" ht="13.5">
      <c r="A20" s="5" t="s">
        <v>46</v>
      </c>
      <c r="B20" s="3"/>
      <c r="C20" s="19">
        <v>74614131</v>
      </c>
      <c r="D20" s="19"/>
      <c r="E20" s="20">
        <v>71837582</v>
      </c>
      <c r="F20" s="21">
        <v>45191493</v>
      </c>
      <c r="G20" s="21">
        <v>79563</v>
      </c>
      <c r="H20" s="21">
        <v>551201</v>
      </c>
      <c r="I20" s="21">
        <v>2102612</v>
      </c>
      <c r="J20" s="21">
        <v>2733376</v>
      </c>
      <c r="K20" s="21">
        <v>2248500</v>
      </c>
      <c r="L20" s="21">
        <v>699946</v>
      </c>
      <c r="M20" s="21">
        <v>1904376</v>
      </c>
      <c r="N20" s="21">
        <v>4852822</v>
      </c>
      <c r="O20" s="21">
        <v>610827</v>
      </c>
      <c r="P20" s="21">
        <v>578186</v>
      </c>
      <c r="Q20" s="21">
        <v>1356002</v>
      </c>
      <c r="R20" s="21">
        <v>2545015</v>
      </c>
      <c r="S20" s="21"/>
      <c r="T20" s="21"/>
      <c r="U20" s="21"/>
      <c r="V20" s="21"/>
      <c r="W20" s="21">
        <v>10131213</v>
      </c>
      <c r="X20" s="21">
        <v>32214837</v>
      </c>
      <c r="Y20" s="21">
        <v>-22083624</v>
      </c>
      <c r="Z20" s="6">
        <v>-68.55</v>
      </c>
      <c r="AA20" s="28">
        <v>45191493</v>
      </c>
    </row>
    <row r="21" spans="1:27" ht="13.5">
      <c r="A21" s="5" t="s">
        <v>47</v>
      </c>
      <c r="B21" s="3"/>
      <c r="C21" s="19">
        <v>24780636</v>
      </c>
      <c r="D21" s="19"/>
      <c r="E21" s="20">
        <v>77893943</v>
      </c>
      <c r="F21" s="21">
        <v>46370405</v>
      </c>
      <c r="G21" s="21">
        <v>2715734</v>
      </c>
      <c r="H21" s="21">
        <v>83490</v>
      </c>
      <c r="I21" s="21">
        <v>6065155</v>
      </c>
      <c r="J21" s="21">
        <v>8864379</v>
      </c>
      <c r="K21" s="21">
        <v>160489</v>
      </c>
      <c r="L21" s="21">
        <v>1852738</v>
      </c>
      <c r="M21" s="21">
        <v>7784692</v>
      </c>
      <c r="N21" s="21">
        <v>9797919</v>
      </c>
      <c r="O21" s="21">
        <v>129748</v>
      </c>
      <c r="P21" s="21">
        <v>353654</v>
      </c>
      <c r="Q21" s="21">
        <v>225922</v>
      </c>
      <c r="R21" s="21">
        <v>709324</v>
      </c>
      <c r="S21" s="21"/>
      <c r="T21" s="21"/>
      <c r="U21" s="21"/>
      <c r="V21" s="21"/>
      <c r="W21" s="21">
        <v>19371622</v>
      </c>
      <c r="X21" s="21">
        <v>27686466</v>
      </c>
      <c r="Y21" s="21">
        <v>-8314844</v>
      </c>
      <c r="Z21" s="6">
        <v>-30.03</v>
      </c>
      <c r="AA21" s="28">
        <v>46370405</v>
      </c>
    </row>
    <row r="22" spans="1:27" ht="13.5">
      <c r="A22" s="5" t="s">
        <v>48</v>
      </c>
      <c r="B22" s="3"/>
      <c r="C22" s="22">
        <v>84769543</v>
      </c>
      <c r="D22" s="22"/>
      <c r="E22" s="23">
        <v>84552812</v>
      </c>
      <c r="F22" s="24">
        <v>55963545</v>
      </c>
      <c r="G22" s="24">
        <v>70148</v>
      </c>
      <c r="H22" s="24">
        <v>219591</v>
      </c>
      <c r="I22" s="24">
        <v>1401040</v>
      </c>
      <c r="J22" s="24">
        <v>1690779</v>
      </c>
      <c r="K22" s="24">
        <v>945889</v>
      </c>
      <c r="L22" s="24">
        <v>2777989</v>
      </c>
      <c r="M22" s="24">
        <v>2370807</v>
      </c>
      <c r="N22" s="24">
        <v>6094685</v>
      </c>
      <c r="O22" s="24">
        <v>21618</v>
      </c>
      <c r="P22" s="24">
        <v>245280</v>
      </c>
      <c r="Q22" s="24">
        <v>2029775</v>
      </c>
      <c r="R22" s="24">
        <v>2296673</v>
      </c>
      <c r="S22" s="24"/>
      <c r="T22" s="24"/>
      <c r="U22" s="24"/>
      <c r="V22" s="24"/>
      <c r="W22" s="24">
        <v>10082137</v>
      </c>
      <c r="X22" s="24">
        <v>27277279</v>
      </c>
      <c r="Y22" s="24">
        <v>-17195142</v>
      </c>
      <c r="Z22" s="7">
        <v>-63.04</v>
      </c>
      <c r="AA22" s="29">
        <v>55963545</v>
      </c>
    </row>
    <row r="23" spans="1:27" ht="13.5">
      <c r="A23" s="5" t="s">
        <v>49</v>
      </c>
      <c r="B23" s="3"/>
      <c r="C23" s="19">
        <v>20876664</v>
      </c>
      <c r="D23" s="19"/>
      <c r="E23" s="20">
        <v>10047500</v>
      </c>
      <c r="F23" s="21">
        <v>12455074</v>
      </c>
      <c r="G23" s="21"/>
      <c r="H23" s="21">
        <v>56187</v>
      </c>
      <c r="I23" s="21">
        <v>3091888</v>
      </c>
      <c r="J23" s="21">
        <v>3148075</v>
      </c>
      <c r="K23" s="21">
        <v>127907</v>
      </c>
      <c r="L23" s="21">
        <v>328340</v>
      </c>
      <c r="M23" s="21">
        <v>487589</v>
      </c>
      <c r="N23" s="21">
        <v>943836</v>
      </c>
      <c r="O23" s="21"/>
      <c r="P23" s="21">
        <v>497852</v>
      </c>
      <c r="Q23" s="21">
        <v>961854</v>
      </c>
      <c r="R23" s="21">
        <v>1459706</v>
      </c>
      <c r="S23" s="21"/>
      <c r="T23" s="21"/>
      <c r="U23" s="21"/>
      <c r="V23" s="21"/>
      <c r="W23" s="21">
        <v>5551617</v>
      </c>
      <c r="X23" s="21">
        <v>8516419</v>
      </c>
      <c r="Y23" s="21">
        <v>-2964802</v>
      </c>
      <c r="Z23" s="6">
        <v>-34.81</v>
      </c>
      <c r="AA23" s="28">
        <v>12455074</v>
      </c>
    </row>
    <row r="24" spans="1:27" ht="13.5">
      <c r="A24" s="2" t="s">
        <v>50</v>
      </c>
      <c r="B24" s="8"/>
      <c r="C24" s="16">
        <v>148359</v>
      </c>
      <c r="D24" s="16"/>
      <c r="E24" s="17">
        <v>645000</v>
      </c>
      <c r="F24" s="18">
        <v>1129000</v>
      </c>
      <c r="G24" s="18"/>
      <c r="H24" s="18">
        <v>41819</v>
      </c>
      <c r="I24" s="18"/>
      <c r="J24" s="18">
        <v>41819</v>
      </c>
      <c r="K24" s="18">
        <v>10716</v>
      </c>
      <c r="L24" s="18"/>
      <c r="M24" s="18">
        <v>9827</v>
      </c>
      <c r="N24" s="18">
        <v>20543</v>
      </c>
      <c r="O24" s="18"/>
      <c r="P24" s="18"/>
      <c r="Q24" s="18">
        <v>35102</v>
      </c>
      <c r="R24" s="18">
        <v>35102</v>
      </c>
      <c r="S24" s="18"/>
      <c r="T24" s="18"/>
      <c r="U24" s="18"/>
      <c r="V24" s="18"/>
      <c r="W24" s="18">
        <v>97464</v>
      </c>
      <c r="X24" s="18">
        <v>997982</v>
      </c>
      <c r="Y24" s="18">
        <v>-900518</v>
      </c>
      <c r="Z24" s="4">
        <v>-90.23</v>
      </c>
      <c r="AA24" s="30">
        <v>1129000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154314849</v>
      </c>
      <c r="D25" s="50">
        <f>+D5+D9+D15+D19+D24</f>
        <v>0</v>
      </c>
      <c r="E25" s="51">
        <f t="shared" si="4"/>
        <v>344772281</v>
      </c>
      <c r="F25" s="52">
        <f t="shared" si="4"/>
        <v>292050565</v>
      </c>
      <c r="G25" s="52">
        <f t="shared" si="4"/>
        <v>4529921</v>
      </c>
      <c r="H25" s="52">
        <f t="shared" si="4"/>
        <v>3510118</v>
      </c>
      <c r="I25" s="52">
        <f t="shared" si="4"/>
        <v>26514882</v>
      </c>
      <c r="J25" s="52">
        <f t="shared" si="4"/>
        <v>34554921</v>
      </c>
      <c r="K25" s="52">
        <f t="shared" si="4"/>
        <v>10142184</v>
      </c>
      <c r="L25" s="52">
        <f t="shared" si="4"/>
        <v>9516202</v>
      </c>
      <c r="M25" s="52">
        <f t="shared" si="4"/>
        <v>19835989</v>
      </c>
      <c r="N25" s="52">
        <f t="shared" si="4"/>
        <v>39494375</v>
      </c>
      <c r="O25" s="52">
        <f t="shared" si="4"/>
        <v>3648210</v>
      </c>
      <c r="P25" s="52">
        <f t="shared" si="4"/>
        <v>3510829</v>
      </c>
      <c r="Q25" s="52">
        <f t="shared" si="4"/>
        <v>10307658</v>
      </c>
      <c r="R25" s="52">
        <f t="shared" si="4"/>
        <v>17466697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91515993</v>
      </c>
      <c r="X25" s="52">
        <f t="shared" si="4"/>
        <v>146673257</v>
      </c>
      <c r="Y25" s="52">
        <f t="shared" si="4"/>
        <v>-55157264</v>
      </c>
      <c r="Z25" s="53">
        <f>+IF(X25&lt;&gt;0,+(Y25/X25)*100,0)</f>
        <v>-37.605535683986346</v>
      </c>
      <c r="AA25" s="54">
        <f>+AA5+AA9+AA15+AA19+AA24</f>
        <v>292050565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53942974</v>
      </c>
      <c r="F28" s="21">
        <v>102339305</v>
      </c>
      <c r="G28" s="21">
        <v>2730400</v>
      </c>
      <c r="H28" s="21">
        <v>135238</v>
      </c>
      <c r="I28" s="21">
        <v>3531020</v>
      </c>
      <c r="J28" s="21">
        <v>6396658</v>
      </c>
      <c r="K28" s="21">
        <v>1547227</v>
      </c>
      <c r="L28" s="21">
        <v>2436092</v>
      </c>
      <c r="M28" s="21">
        <v>209185</v>
      </c>
      <c r="N28" s="21">
        <v>4192504</v>
      </c>
      <c r="O28" s="21"/>
      <c r="P28" s="21">
        <v>22250</v>
      </c>
      <c r="Q28" s="21">
        <v>14033646</v>
      </c>
      <c r="R28" s="21">
        <v>14055896</v>
      </c>
      <c r="S28" s="21"/>
      <c r="T28" s="21"/>
      <c r="U28" s="21"/>
      <c r="V28" s="21"/>
      <c r="W28" s="21">
        <v>24645058</v>
      </c>
      <c r="X28" s="21">
        <v>35384869</v>
      </c>
      <c r="Y28" s="21">
        <v>-10739811</v>
      </c>
      <c r="Z28" s="6">
        <v>-30.35</v>
      </c>
      <c r="AA28" s="19">
        <v>102339305</v>
      </c>
    </row>
    <row r="29" spans="1:27" ht="13.5">
      <c r="A29" s="56" t="s">
        <v>55</v>
      </c>
      <c r="B29" s="3"/>
      <c r="C29" s="19">
        <v>59353071</v>
      </c>
      <c r="D29" s="19"/>
      <c r="E29" s="20">
        <v>6877723</v>
      </c>
      <c r="F29" s="21">
        <v>6975000</v>
      </c>
      <c r="G29" s="21"/>
      <c r="H29" s="21">
        <v>63806</v>
      </c>
      <c r="I29" s="21">
        <v>1466291</v>
      </c>
      <c r="J29" s="21">
        <v>1530097</v>
      </c>
      <c r="K29" s="21">
        <v>8550</v>
      </c>
      <c r="L29" s="21">
        <v>655423</v>
      </c>
      <c r="M29" s="21">
        <v>840648</v>
      </c>
      <c r="N29" s="21">
        <v>1504621</v>
      </c>
      <c r="O29" s="21"/>
      <c r="P29" s="21"/>
      <c r="Q29" s="21">
        <v>859</v>
      </c>
      <c r="R29" s="21">
        <v>859</v>
      </c>
      <c r="S29" s="21"/>
      <c r="T29" s="21"/>
      <c r="U29" s="21"/>
      <c r="V29" s="21"/>
      <c r="W29" s="21">
        <v>3035577</v>
      </c>
      <c r="X29" s="21">
        <v>5137488</v>
      </c>
      <c r="Y29" s="21">
        <v>-2101911</v>
      </c>
      <c r="Z29" s="6">
        <v>-40.91</v>
      </c>
      <c r="AA29" s="28">
        <v>6975000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59353071</v>
      </c>
      <c r="D32" s="25">
        <f>SUM(D28:D31)</f>
        <v>0</v>
      </c>
      <c r="E32" s="26">
        <f t="shared" si="5"/>
        <v>60820697</v>
      </c>
      <c r="F32" s="27">
        <f t="shared" si="5"/>
        <v>109314305</v>
      </c>
      <c r="G32" s="27">
        <f t="shared" si="5"/>
        <v>2730400</v>
      </c>
      <c r="H32" s="27">
        <f t="shared" si="5"/>
        <v>199044</v>
      </c>
      <c r="I32" s="27">
        <f t="shared" si="5"/>
        <v>4997311</v>
      </c>
      <c r="J32" s="27">
        <f t="shared" si="5"/>
        <v>7926755</v>
      </c>
      <c r="K32" s="27">
        <f t="shared" si="5"/>
        <v>1555777</v>
      </c>
      <c r="L32" s="27">
        <f t="shared" si="5"/>
        <v>3091515</v>
      </c>
      <c r="M32" s="27">
        <f t="shared" si="5"/>
        <v>1049833</v>
      </c>
      <c r="N32" s="27">
        <f t="shared" si="5"/>
        <v>5697125</v>
      </c>
      <c r="O32" s="27">
        <f t="shared" si="5"/>
        <v>0</v>
      </c>
      <c r="P32" s="27">
        <f t="shared" si="5"/>
        <v>22250</v>
      </c>
      <c r="Q32" s="27">
        <f t="shared" si="5"/>
        <v>14034505</v>
      </c>
      <c r="R32" s="27">
        <f t="shared" si="5"/>
        <v>14056755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27680635</v>
      </c>
      <c r="X32" s="27">
        <f t="shared" si="5"/>
        <v>40522357</v>
      </c>
      <c r="Y32" s="27">
        <f t="shared" si="5"/>
        <v>-12841722</v>
      </c>
      <c r="Z32" s="13">
        <f>+IF(X32&lt;&gt;0,+(Y32/X32)*100,0)</f>
        <v>-31.690461638250706</v>
      </c>
      <c r="AA32" s="31">
        <f>SUM(AA28:AA31)</f>
        <v>109314305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18776017</v>
      </c>
      <c r="D34" s="19"/>
      <c r="E34" s="20">
        <v>144695032</v>
      </c>
      <c r="F34" s="21">
        <v>39093312</v>
      </c>
      <c r="G34" s="21"/>
      <c r="H34" s="21">
        <v>391456</v>
      </c>
      <c r="I34" s="21">
        <v>7185865</v>
      </c>
      <c r="J34" s="21">
        <v>7577321</v>
      </c>
      <c r="K34" s="21">
        <v>3392269</v>
      </c>
      <c r="L34" s="21">
        <v>1013826</v>
      </c>
      <c r="M34" s="21">
        <v>3424375</v>
      </c>
      <c r="N34" s="21">
        <v>7830470</v>
      </c>
      <c r="O34" s="21">
        <v>969033</v>
      </c>
      <c r="P34" s="21">
        <v>554698</v>
      </c>
      <c r="Q34" s="21">
        <v>-10777652</v>
      </c>
      <c r="R34" s="21">
        <v>-9253921</v>
      </c>
      <c r="S34" s="21"/>
      <c r="T34" s="21"/>
      <c r="U34" s="21"/>
      <c r="V34" s="21"/>
      <c r="W34" s="21">
        <v>6153870</v>
      </c>
      <c r="X34" s="21">
        <v>11920560</v>
      </c>
      <c r="Y34" s="21">
        <v>-5766690</v>
      </c>
      <c r="Z34" s="6">
        <v>-48.38</v>
      </c>
      <c r="AA34" s="28">
        <v>39093312</v>
      </c>
    </row>
    <row r="35" spans="1:27" ht="13.5">
      <c r="A35" s="59" t="s">
        <v>61</v>
      </c>
      <c r="B35" s="3"/>
      <c r="C35" s="19">
        <v>79585759</v>
      </c>
      <c r="D35" s="19"/>
      <c r="E35" s="20">
        <v>138856552</v>
      </c>
      <c r="F35" s="21">
        <v>143642948</v>
      </c>
      <c r="G35" s="21">
        <v>1799521</v>
      </c>
      <c r="H35" s="21">
        <v>2915138</v>
      </c>
      <c r="I35" s="21">
        <v>14331599</v>
      </c>
      <c r="J35" s="21">
        <v>19046258</v>
      </c>
      <c r="K35" s="21">
        <v>5194138</v>
      </c>
      <c r="L35" s="21">
        <v>5378714</v>
      </c>
      <c r="M35" s="21">
        <v>15361781</v>
      </c>
      <c r="N35" s="21">
        <v>25934633</v>
      </c>
      <c r="O35" s="21">
        <v>2679177</v>
      </c>
      <c r="P35" s="21">
        <v>2933881</v>
      </c>
      <c r="Q35" s="21">
        <v>7049107</v>
      </c>
      <c r="R35" s="21">
        <v>12662165</v>
      </c>
      <c r="S35" s="21"/>
      <c r="T35" s="21"/>
      <c r="U35" s="21"/>
      <c r="V35" s="21"/>
      <c r="W35" s="21">
        <v>57643056</v>
      </c>
      <c r="X35" s="21">
        <v>94230340</v>
      </c>
      <c r="Y35" s="21">
        <v>-36587284</v>
      </c>
      <c r="Z35" s="6">
        <v>-38.83</v>
      </c>
      <c r="AA35" s="28">
        <v>143642948</v>
      </c>
    </row>
    <row r="36" spans="1:27" ht="13.5">
      <c r="A36" s="60" t="s">
        <v>62</v>
      </c>
      <c r="B36" s="10"/>
      <c r="C36" s="61">
        <f aca="true" t="shared" si="6" ref="C36:Y36">SUM(C32:C35)</f>
        <v>157714847</v>
      </c>
      <c r="D36" s="61">
        <f>SUM(D32:D35)</f>
        <v>0</v>
      </c>
      <c r="E36" s="62">
        <f t="shared" si="6"/>
        <v>344372281</v>
      </c>
      <c r="F36" s="63">
        <f t="shared" si="6"/>
        <v>292050565</v>
      </c>
      <c r="G36" s="63">
        <f t="shared" si="6"/>
        <v>4529921</v>
      </c>
      <c r="H36" s="63">
        <f t="shared" si="6"/>
        <v>3505638</v>
      </c>
      <c r="I36" s="63">
        <f t="shared" si="6"/>
        <v>26514775</v>
      </c>
      <c r="J36" s="63">
        <f t="shared" si="6"/>
        <v>34550334</v>
      </c>
      <c r="K36" s="63">
        <f t="shared" si="6"/>
        <v>10142184</v>
      </c>
      <c r="L36" s="63">
        <f t="shared" si="6"/>
        <v>9484055</v>
      </c>
      <c r="M36" s="63">
        <f t="shared" si="6"/>
        <v>19835989</v>
      </c>
      <c r="N36" s="63">
        <f t="shared" si="6"/>
        <v>39462228</v>
      </c>
      <c r="O36" s="63">
        <f t="shared" si="6"/>
        <v>3648210</v>
      </c>
      <c r="P36" s="63">
        <f t="shared" si="6"/>
        <v>3510829</v>
      </c>
      <c r="Q36" s="63">
        <f t="shared" si="6"/>
        <v>10305960</v>
      </c>
      <c r="R36" s="63">
        <f t="shared" si="6"/>
        <v>17464999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91477561</v>
      </c>
      <c r="X36" s="63">
        <f t="shared" si="6"/>
        <v>146673257</v>
      </c>
      <c r="Y36" s="63">
        <f t="shared" si="6"/>
        <v>-55195696</v>
      </c>
      <c r="Z36" s="64">
        <f>+IF(X36&lt;&gt;0,+(Y36/X36)*100,0)</f>
        <v>-37.631738142966306</v>
      </c>
      <c r="AA36" s="65">
        <f>SUM(AA32:AA35)</f>
        <v>292050565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-3073079</v>
      </c>
      <c r="D5" s="16">
        <f>SUM(D6:D8)</f>
        <v>0</v>
      </c>
      <c r="E5" s="17">
        <f t="shared" si="0"/>
        <v>3620000</v>
      </c>
      <c r="F5" s="18">
        <f t="shared" si="0"/>
        <v>4584302</v>
      </c>
      <c r="G5" s="18">
        <f t="shared" si="0"/>
        <v>32438</v>
      </c>
      <c r="H5" s="18">
        <f t="shared" si="0"/>
        <v>0</v>
      </c>
      <c r="I5" s="18">
        <f t="shared" si="0"/>
        <v>466895</v>
      </c>
      <c r="J5" s="18">
        <f t="shared" si="0"/>
        <v>499333</v>
      </c>
      <c r="K5" s="18">
        <f t="shared" si="0"/>
        <v>232255</v>
      </c>
      <c r="L5" s="18">
        <f t="shared" si="0"/>
        <v>4043</v>
      </c>
      <c r="M5" s="18">
        <f t="shared" si="0"/>
        <v>15876</v>
      </c>
      <c r="N5" s="18">
        <f t="shared" si="0"/>
        <v>252174</v>
      </c>
      <c r="O5" s="18">
        <f t="shared" si="0"/>
        <v>528233</v>
      </c>
      <c r="P5" s="18">
        <f t="shared" si="0"/>
        <v>50424</v>
      </c>
      <c r="Q5" s="18">
        <f t="shared" si="0"/>
        <v>297106</v>
      </c>
      <c r="R5" s="18">
        <f t="shared" si="0"/>
        <v>875763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1627270</v>
      </c>
      <c r="X5" s="18">
        <f t="shared" si="0"/>
        <v>3438234</v>
      </c>
      <c r="Y5" s="18">
        <f t="shared" si="0"/>
        <v>-1810964</v>
      </c>
      <c r="Z5" s="4">
        <f>+IF(X5&lt;&gt;0,+(Y5/X5)*100,0)</f>
        <v>-52.67134232283202</v>
      </c>
      <c r="AA5" s="16">
        <f>SUM(AA6:AA8)</f>
        <v>4584302</v>
      </c>
    </row>
    <row r="6" spans="1:27" ht="13.5">
      <c r="A6" s="5" t="s">
        <v>32</v>
      </c>
      <c r="B6" s="3"/>
      <c r="C6" s="19"/>
      <c r="D6" s="19"/>
      <c r="E6" s="20">
        <v>2092000</v>
      </c>
      <c r="F6" s="21">
        <v>2680302</v>
      </c>
      <c r="G6" s="21"/>
      <c r="H6" s="21"/>
      <c r="I6" s="21">
        <v>466895</v>
      </c>
      <c r="J6" s="21">
        <v>466895</v>
      </c>
      <c r="K6" s="21">
        <v>232255</v>
      </c>
      <c r="L6" s="21">
        <v>4043</v>
      </c>
      <c r="M6" s="21">
        <v>14667</v>
      </c>
      <c r="N6" s="21">
        <v>250965</v>
      </c>
      <c r="O6" s="21">
        <v>491261</v>
      </c>
      <c r="P6" s="21">
        <v>6804</v>
      </c>
      <c r="Q6" s="21">
        <v>17027</v>
      </c>
      <c r="R6" s="21">
        <v>515092</v>
      </c>
      <c r="S6" s="21"/>
      <c r="T6" s="21"/>
      <c r="U6" s="21"/>
      <c r="V6" s="21"/>
      <c r="W6" s="21">
        <v>1232952</v>
      </c>
      <c r="X6" s="21">
        <v>2010222</v>
      </c>
      <c r="Y6" s="21">
        <v>-777270</v>
      </c>
      <c r="Z6" s="6">
        <v>-38.67</v>
      </c>
      <c r="AA6" s="28">
        <v>2680302</v>
      </c>
    </row>
    <row r="7" spans="1:27" ht="13.5">
      <c r="A7" s="5" t="s">
        <v>33</v>
      </c>
      <c r="B7" s="3"/>
      <c r="C7" s="22">
        <v>-3073079</v>
      </c>
      <c r="D7" s="22"/>
      <c r="E7" s="23">
        <v>1508000</v>
      </c>
      <c r="F7" s="24">
        <v>1884000</v>
      </c>
      <c r="G7" s="24">
        <v>32438</v>
      </c>
      <c r="H7" s="24"/>
      <c r="I7" s="24"/>
      <c r="J7" s="24">
        <v>32438</v>
      </c>
      <c r="K7" s="24"/>
      <c r="L7" s="24"/>
      <c r="M7" s="24">
        <v>1209</v>
      </c>
      <c r="N7" s="24">
        <v>1209</v>
      </c>
      <c r="O7" s="24">
        <v>36972</v>
      </c>
      <c r="P7" s="24">
        <v>43620</v>
      </c>
      <c r="Q7" s="24">
        <v>280079</v>
      </c>
      <c r="R7" s="24">
        <v>360671</v>
      </c>
      <c r="S7" s="24"/>
      <c r="T7" s="24"/>
      <c r="U7" s="24"/>
      <c r="V7" s="24"/>
      <c r="W7" s="24">
        <v>394318</v>
      </c>
      <c r="X7" s="24">
        <v>1413009</v>
      </c>
      <c r="Y7" s="24">
        <v>-1018691</v>
      </c>
      <c r="Z7" s="7">
        <v>-72.09</v>
      </c>
      <c r="AA7" s="29">
        <v>1884000</v>
      </c>
    </row>
    <row r="8" spans="1:27" ht="13.5">
      <c r="A8" s="5" t="s">
        <v>34</v>
      </c>
      <c r="B8" s="3"/>
      <c r="C8" s="19"/>
      <c r="D8" s="19"/>
      <c r="E8" s="20">
        <v>20000</v>
      </c>
      <c r="F8" s="21">
        <v>20000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15003</v>
      </c>
      <c r="Y8" s="21">
        <v>-15003</v>
      </c>
      <c r="Z8" s="6">
        <v>-100</v>
      </c>
      <c r="AA8" s="28">
        <v>20000</v>
      </c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13837374</v>
      </c>
      <c r="F9" s="18">
        <f t="shared" si="1"/>
        <v>25935575</v>
      </c>
      <c r="G9" s="18">
        <f t="shared" si="1"/>
        <v>0</v>
      </c>
      <c r="H9" s="18">
        <f t="shared" si="1"/>
        <v>11617</v>
      </c>
      <c r="I9" s="18">
        <f t="shared" si="1"/>
        <v>25652</v>
      </c>
      <c r="J9" s="18">
        <f t="shared" si="1"/>
        <v>37269</v>
      </c>
      <c r="K9" s="18">
        <f t="shared" si="1"/>
        <v>43270</v>
      </c>
      <c r="L9" s="18">
        <f t="shared" si="1"/>
        <v>38417</v>
      </c>
      <c r="M9" s="18">
        <f t="shared" si="1"/>
        <v>88306</v>
      </c>
      <c r="N9" s="18">
        <f t="shared" si="1"/>
        <v>169993</v>
      </c>
      <c r="O9" s="18">
        <f t="shared" si="1"/>
        <v>546761</v>
      </c>
      <c r="P9" s="18">
        <f t="shared" si="1"/>
        <v>10372</v>
      </c>
      <c r="Q9" s="18">
        <f t="shared" si="1"/>
        <v>4850397</v>
      </c>
      <c r="R9" s="18">
        <f t="shared" si="1"/>
        <v>5407530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5614792</v>
      </c>
      <c r="X9" s="18">
        <f t="shared" si="1"/>
        <v>19451682</v>
      </c>
      <c r="Y9" s="18">
        <f t="shared" si="1"/>
        <v>-13836890</v>
      </c>
      <c r="Z9" s="4">
        <f>+IF(X9&lt;&gt;0,+(Y9/X9)*100,0)</f>
        <v>-71.13467102742067</v>
      </c>
      <c r="AA9" s="30">
        <f>SUM(AA10:AA14)</f>
        <v>25935575</v>
      </c>
    </row>
    <row r="10" spans="1:27" ht="13.5">
      <c r="A10" s="5" t="s">
        <v>36</v>
      </c>
      <c r="B10" s="3"/>
      <c r="C10" s="19"/>
      <c r="D10" s="19"/>
      <c r="E10" s="20">
        <v>10242435</v>
      </c>
      <c r="F10" s="21">
        <v>13640636</v>
      </c>
      <c r="G10" s="21"/>
      <c r="H10" s="21"/>
      <c r="I10" s="21"/>
      <c r="J10" s="21"/>
      <c r="K10" s="21"/>
      <c r="L10" s="21">
        <v>17685</v>
      </c>
      <c r="M10" s="21">
        <v>29593</v>
      </c>
      <c r="N10" s="21">
        <v>47278</v>
      </c>
      <c r="O10" s="21">
        <v>265680</v>
      </c>
      <c r="P10" s="21"/>
      <c r="Q10" s="21">
        <v>19565</v>
      </c>
      <c r="R10" s="21">
        <v>285245</v>
      </c>
      <c r="S10" s="21"/>
      <c r="T10" s="21"/>
      <c r="U10" s="21"/>
      <c r="V10" s="21"/>
      <c r="W10" s="21">
        <v>332523</v>
      </c>
      <c r="X10" s="21">
        <v>10230471</v>
      </c>
      <c r="Y10" s="21">
        <v>-9897948</v>
      </c>
      <c r="Z10" s="6">
        <v>-96.75</v>
      </c>
      <c r="AA10" s="28">
        <v>13640636</v>
      </c>
    </row>
    <row r="11" spans="1:27" ht="13.5">
      <c r="A11" s="5" t="s">
        <v>37</v>
      </c>
      <c r="B11" s="3"/>
      <c r="C11" s="19"/>
      <c r="D11" s="19"/>
      <c r="E11" s="20">
        <v>1976000</v>
      </c>
      <c r="F11" s="21">
        <v>1676000</v>
      </c>
      <c r="G11" s="21"/>
      <c r="H11" s="21">
        <v>11617</v>
      </c>
      <c r="I11" s="21"/>
      <c r="J11" s="21">
        <v>11617</v>
      </c>
      <c r="K11" s="21">
        <v>43270</v>
      </c>
      <c r="L11" s="21"/>
      <c r="M11" s="21">
        <v>47669</v>
      </c>
      <c r="N11" s="21">
        <v>90939</v>
      </c>
      <c r="O11" s="21">
        <v>251846</v>
      </c>
      <c r="P11" s="21">
        <v>6054</v>
      </c>
      <c r="Q11" s="21">
        <v>28651</v>
      </c>
      <c r="R11" s="21">
        <v>286551</v>
      </c>
      <c r="S11" s="21"/>
      <c r="T11" s="21"/>
      <c r="U11" s="21"/>
      <c r="V11" s="21"/>
      <c r="W11" s="21">
        <v>389107</v>
      </c>
      <c r="X11" s="21">
        <v>1257012</v>
      </c>
      <c r="Y11" s="21">
        <v>-867905</v>
      </c>
      <c r="Z11" s="6">
        <v>-69.05</v>
      </c>
      <c r="AA11" s="28">
        <v>1676000</v>
      </c>
    </row>
    <row r="12" spans="1:27" ht="13.5">
      <c r="A12" s="5" t="s">
        <v>38</v>
      </c>
      <c r="B12" s="3"/>
      <c r="C12" s="19"/>
      <c r="D12" s="19"/>
      <c r="E12" s="20">
        <v>1510939</v>
      </c>
      <c r="F12" s="21">
        <v>1510939</v>
      </c>
      <c r="G12" s="21"/>
      <c r="H12" s="21"/>
      <c r="I12" s="21">
        <v>25652</v>
      </c>
      <c r="J12" s="21">
        <v>25652</v>
      </c>
      <c r="K12" s="21"/>
      <c r="L12" s="21">
        <v>20732</v>
      </c>
      <c r="M12" s="21">
        <v>11044</v>
      </c>
      <c r="N12" s="21">
        <v>31776</v>
      </c>
      <c r="O12" s="21">
        <v>29235</v>
      </c>
      <c r="P12" s="21">
        <v>4318</v>
      </c>
      <c r="Q12" s="21">
        <v>454355</v>
      </c>
      <c r="R12" s="21">
        <v>487908</v>
      </c>
      <c r="S12" s="21"/>
      <c r="T12" s="21"/>
      <c r="U12" s="21"/>
      <c r="V12" s="21"/>
      <c r="W12" s="21">
        <v>545336</v>
      </c>
      <c r="X12" s="21">
        <v>1133199</v>
      </c>
      <c r="Y12" s="21">
        <v>-587863</v>
      </c>
      <c r="Z12" s="6">
        <v>-51.88</v>
      </c>
      <c r="AA12" s="28">
        <v>1510939</v>
      </c>
    </row>
    <row r="13" spans="1:27" ht="13.5">
      <c r="A13" s="5" t="s">
        <v>39</v>
      </c>
      <c r="B13" s="3"/>
      <c r="C13" s="19"/>
      <c r="D13" s="19"/>
      <c r="E13" s="20">
        <v>108000</v>
      </c>
      <c r="F13" s="21">
        <v>9108000</v>
      </c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>
        <v>4347826</v>
      </c>
      <c r="R13" s="21">
        <v>4347826</v>
      </c>
      <c r="S13" s="21"/>
      <c r="T13" s="21"/>
      <c r="U13" s="21"/>
      <c r="V13" s="21"/>
      <c r="W13" s="21">
        <v>4347826</v>
      </c>
      <c r="X13" s="21">
        <v>6831000</v>
      </c>
      <c r="Y13" s="21">
        <v>-2483174</v>
      </c>
      <c r="Z13" s="6">
        <v>-36.35</v>
      </c>
      <c r="AA13" s="28">
        <v>9108000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15013957</v>
      </c>
      <c r="F15" s="18">
        <f t="shared" si="2"/>
        <v>19470430</v>
      </c>
      <c r="G15" s="18">
        <f t="shared" si="2"/>
        <v>14922</v>
      </c>
      <c r="H15" s="18">
        <f t="shared" si="2"/>
        <v>66670</v>
      </c>
      <c r="I15" s="18">
        <f t="shared" si="2"/>
        <v>0</v>
      </c>
      <c r="J15" s="18">
        <f t="shared" si="2"/>
        <v>81592</v>
      </c>
      <c r="K15" s="18">
        <f t="shared" si="2"/>
        <v>192122</v>
      </c>
      <c r="L15" s="18">
        <f t="shared" si="2"/>
        <v>614075</v>
      </c>
      <c r="M15" s="18">
        <f t="shared" si="2"/>
        <v>3116987</v>
      </c>
      <c r="N15" s="18">
        <f t="shared" si="2"/>
        <v>3923184</v>
      </c>
      <c r="O15" s="18">
        <f t="shared" si="2"/>
        <v>622133</v>
      </c>
      <c r="P15" s="18">
        <f t="shared" si="2"/>
        <v>933607</v>
      </c>
      <c r="Q15" s="18">
        <f t="shared" si="2"/>
        <v>3056542</v>
      </c>
      <c r="R15" s="18">
        <f t="shared" si="2"/>
        <v>4612282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8617058</v>
      </c>
      <c r="X15" s="18">
        <f t="shared" si="2"/>
        <v>14602824</v>
      </c>
      <c r="Y15" s="18">
        <f t="shared" si="2"/>
        <v>-5985766</v>
      </c>
      <c r="Z15" s="4">
        <f>+IF(X15&lt;&gt;0,+(Y15/X15)*100,0)</f>
        <v>-40.990468692904884</v>
      </c>
      <c r="AA15" s="30">
        <f>SUM(AA16:AA18)</f>
        <v>19470430</v>
      </c>
    </row>
    <row r="16" spans="1:27" ht="13.5">
      <c r="A16" s="5" t="s">
        <v>42</v>
      </c>
      <c r="B16" s="3"/>
      <c r="C16" s="19"/>
      <c r="D16" s="19"/>
      <c r="E16" s="20">
        <v>1215000</v>
      </c>
      <c r="F16" s="21">
        <v>2464629</v>
      </c>
      <c r="G16" s="21"/>
      <c r="H16" s="21"/>
      <c r="I16" s="21"/>
      <c r="J16" s="21"/>
      <c r="K16" s="21">
        <v>187660</v>
      </c>
      <c r="L16" s="21"/>
      <c r="M16" s="21">
        <v>417267</v>
      </c>
      <c r="N16" s="21">
        <v>604927</v>
      </c>
      <c r="O16" s="21"/>
      <c r="P16" s="21">
        <v>489880</v>
      </c>
      <c r="Q16" s="21">
        <v>55119</v>
      </c>
      <c r="R16" s="21">
        <v>544999</v>
      </c>
      <c r="S16" s="21"/>
      <c r="T16" s="21"/>
      <c r="U16" s="21"/>
      <c r="V16" s="21"/>
      <c r="W16" s="21">
        <v>1149926</v>
      </c>
      <c r="X16" s="21">
        <v>1848474</v>
      </c>
      <c r="Y16" s="21">
        <v>-698548</v>
      </c>
      <c r="Z16" s="6">
        <v>-37.79</v>
      </c>
      <c r="AA16" s="28">
        <v>2464629</v>
      </c>
    </row>
    <row r="17" spans="1:27" ht="13.5">
      <c r="A17" s="5" t="s">
        <v>43</v>
      </c>
      <c r="B17" s="3"/>
      <c r="C17" s="19"/>
      <c r="D17" s="19"/>
      <c r="E17" s="20">
        <v>13798957</v>
      </c>
      <c r="F17" s="21">
        <v>17005801</v>
      </c>
      <c r="G17" s="21">
        <v>14922</v>
      </c>
      <c r="H17" s="21">
        <v>66670</v>
      </c>
      <c r="I17" s="21"/>
      <c r="J17" s="21">
        <v>81592</v>
      </c>
      <c r="K17" s="21">
        <v>4462</v>
      </c>
      <c r="L17" s="21">
        <v>614075</v>
      </c>
      <c r="M17" s="21">
        <v>2699720</v>
      </c>
      <c r="N17" s="21">
        <v>3318257</v>
      </c>
      <c r="O17" s="21">
        <v>622133</v>
      </c>
      <c r="P17" s="21">
        <v>443727</v>
      </c>
      <c r="Q17" s="21">
        <v>3001423</v>
      </c>
      <c r="R17" s="21">
        <v>4067283</v>
      </c>
      <c r="S17" s="21"/>
      <c r="T17" s="21"/>
      <c r="U17" s="21"/>
      <c r="V17" s="21"/>
      <c r="W17" s="21">
        <v>7467132</v>
      </c>
      <c r="X17" s="21">
        <v>12754350</v>
      </c>
      <c r="Y17" s="21">
        <v>-5287218</v>
      </c>
      <c r="Z17" s="6">
        <v>-41.45</v>
      </c>
      <c r="AA17" s="28">
        <v>17005801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57008365</v>
      </c>
      <c r="F19" s="18">
        <f t="shared" si="3"/>
        <v>77343661</v>
      </c>
      <c r="G19" s="18">
        <f t="shared" si="3"/>
        <v>0</v>
      </c>
      <c r="H19" s="18">
        <f t="shared" si="3"/>
        <v>286343</v>
      </c>
      <c r="I19" s="18">
        <f t="shared" si="3"/>
        <v>526459</v>
      </c>
      <c r="J19" s="18">
        <f t="shared" si="3"/>
        <v>812802</v>
      </c>
      <c r="K19" s="18">
        <f t="shared" si="3"/>
        <v>2055444</v>
      </c>
      <c r="L19" s="18">
        <f t="shared" si="3"/>
        <v>1741933</v>
      </c>
      <c r="M19" s="18">
        <f t="shared" si="3"/>
        <v>2819063</v>
      </c>
      <c r="N19" s="18">
        <f t="shared" si="3"/>
        <v>6616440</v>
      </c>
      <c r="O19" s="18">
        <f t="shared" si="3"/>
        <v>4189784</v>
      </c>
      <c r="P19" s="18">
        <f t="shared" si="3"/>
        <v>1576896</v>
      </c>
      <c r="Q19" s="18">
        <f t="shared" si="3"/>
        <v>400496</v>
      </c>
      <c r="R19" s="18">
        <f t="shared" si="3"/>
        <v>6167176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13596418</v>
      </c>
      <c r="X19" s="18">
        <f t="shared" si="3"/>
        <v>58007763</v>
      </c>
      <c r="Y19" s="18">
        <f t="shared" si="3"/>
        <v>-44411345</v>
      </c>
      <c r="Z19" s="4">
        <f>+IF(X19&lt;&gt;0,+(Y19/X19)*100,0)</f>
        <v>-76.56103718393692</v>
      </c>
      <c r="AA19" s="30">
        <f>SUM(AA20:AA23)</f>
        <v>77343661</v>
      </c>
    </row>
    <row r="20" spans="1:27" ht="13.5">
      <c r="A20" s="5" t="s">
        <v>46</v>
      </c>
      <c r="B20" s="3"/>
      <c r="C20" s="19"/>
      <c r="D20" s="19"/>
      <c r="E20" s="20">
        <v>6483061</v>
      </c>
      <c r="F20" s="21">
        <v>6483061</v>
      </c>
      <c r="G20" s="21"/>
      <c r="H20" s="21"/>
      <c r="I20" s="21"/>
      <c r="J20" s="21"/>
      <c r="K20" s="21">
        <v>62160</v>
      </c>
      <c r="L20" s="21">
        <v>1578703</v>
      </c>
      <c r="M20" s="21"/>
      <c r="N20" s="21">
        <v>1640863</v>
      </c>
      <c r="O20" s="21">
        <v>190116</v>
      </c>
      <c r="P20" s="21">
        <v>1235987</v>
      </c>
      <c r="Q20" s="21">
        <v>57301</v>
      </c>
      <c r="R20" s="21">
        <v>1483404</v>
      </c>
      <c r="S20" s="21"/>
      <c r="T20" s="21"/>
      <c r="U20" s="21"/>
      <c r="V20" s="21"/>
      <c r="W20" s="21">
        <v>3124267</v>
      </c>
      <c r="X20" s="21">
        <v>4862295</v>
      </c>
      <c r="Y20" s="21">
        <v>-1738028</v>
      </c>
      <c r="Z20" s="6">
        <v>-35.75</v>
      </c>
      <c r="AA20" s="28">
        <v>6483061</v>
      </c>
    </row>
    <row r="21" spans="1:27" ht="13.5">
      <c r="A21" s="5" t="s">
        <v>47</v>
      </c>
      <c r="B21" s="3"/>
      <c r="C21" s="19"/>
      <c r="D21" s="19"/>
      <c r="E21" s="20">
        <v>42326463</v>
      </c>
      <c r="F21" s="21">
        <v>64823097</v>
      </c>
      <c r="G21" s="21"/>
      <c r="H21" s="21">
        <v>286343</v>
      </c>
      <c r="I21" s="21">
        <v>526459</v>
      </c>
      <c r="J21" s="21">
        <v>812802</v>
      </c>
      <c r="K21" s="21">
        <v>1375705</v>
      </c>
      <c r="L21" s="21"/>
      <c r="M21" s="21">
        <v>1394786</v>
      </c>
      <c r="N21" s="21">
        <v>2770491</v>
      </c>
      <c r="O21" s="21">
        <v>3733541</v>
      </c>
      <c r="P21" s="21">
        <v>340909</v>
      </c>
      <c r="Q21" s="21">
        <v>343195</v>
      </c>
      <c r="R21" s="21">
        <v>4417645</v>
      </c>
      <c r="S21" s="21"/>
      <c r="T21" s="21"/>
      <c r="U21" s="21"/>
      <c r="V21" s="21"/>
      <c r="W21" s="21">
        <v>8000938</v>
      </c>
      <c r="X21" s="21">
        <v>48617334</v>
      </c>
      <c r="Y21" s="21">
        <v>-40616396</v>
      </c>
      <c r="Z21" s="6">
        <v>-83.54</v>
      </c>
      <c r="AA21" s="28">
        <v>64823097</v>
      </c>
    </row>
    <row r="22" spans="1:27" ht="13.5">
      <c r="A22" s="5" t="s">
        <v>48</v>
      </c>
      <c r="B22" s="3"/>
      <c r="C22" s="22"/>
      <c r="D22" s="22"/>
      <c r="E22" s="23">
        <v>7728918</v>
      </c>
      <c r="F22" s="24">
        <v>5757533</v>
      </c>
      <c r="G22" s="24"/>
      <c r="H22" s="24"/>
      <c r="I22" s="24"/>
      <c r="J22" s="24"/>
      <c r="K22" s="24">
        <v>617579</v>
      </c>
      <c r="L22" s="24">
        <v>163230</v>
      </c>
      <c r="M22" s="24">
        <v>1424277</v>
      </c>
      <c r="N22" s="24">
        <v>2205086</v>
      </c>
      <c r="O22" s="24">
        <v>266127</v>
      </c>
      <c r="P22" s="24"/>
      <c r="Q22" s="24"/>
      <c r="R22" s="24">
        <v>266127</v>
      </c>
      <c r="S22" s="24"/>
      <c r="T22" s="24"/>
      <c r="U22" s="24"/>
      <c r="V22" s="24"/>
      <c r="W22" s="24">
        <v>2471213</v>
      </c>
      <c r="X22" s="24">
        <v>4318155</v>
      </c>
      <c r="Y22" s="24">
        <v>-1846942</v>
      </c>
      <c r="Z22" s="7">
        <v>-42.77</v>
      </c>
      <c r="AA22" s="29">
        <v>5757533</v>
      </c>
    </row>
    <row r="23" spans="1:27" ht="13.5">
      <c r="A23" s="5" t="s">
        <v>49</v>
      </c>
      <c r="B23" s="3"/>
      <c r="C23" s="19"/>
      <c r="D23" s="19"/>
      <c r="E23" s="20">
        <v>469923</v>
      </c>
      <c r="F23" s="21">
        <v>279970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209979</v>
      </c>
      <c r="Y23" s="21">
        <v>-209979</v>
      </c>
      <c r="Z23" s="6">
        <v>-100</v>
      </c>
      <c r="AA23" s="28">
        <v>279970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-3073079</v>
      </c>
      <c r="D25" s="50">
        <f>+D5+D9+D15+D19+D24</f>
        <v>0</v>
      </c>
      <c r="E25" s="51">
        <f t="shared" si="4"/>
        <v>89479696</v>
      </c>
      <c r="F25" s="52">
        <f t="shared" si="4"/>
        <v>127333968</v>
      </c>
      <c r="G25" s="52">
        <f t="shared" si="4"/>
        <v>47360</v>
      </c>
      <c r="H25" s="52">
        <f t="shared" si="4"/>
        <v>364630</v>
      </c>
      <c r="I25" s="52">
        <f t="shared" si="4"/>
        <v>1019006</v>
      </c>
      <c r="J25" s="52">
        <f t="shared" si="4"/>
        <v>1430996</v>
      </c>
      <c r="K25" s="52">
        <f t="shared" si="4"/>
        <v>2523091</v>
      </c>
      <c r="L25" s="52">
        <f t="shared" si="4"/>
        <v>2398468</v>
      </c>
      <c r="M25" s="52">
        <f t="shared" si="4"/>
        <v>6040232</v>
      </c>
      <c r="N25" s="52">
        <f t="shared" si="4"/>
        <v>10961791</v>
      </c>
      <c r="O25" s="52">
        <f t="shared" si="4"/>
        <v>5886911</v>
      </c>
      <c r="P25" s="52">
        <f t="shared" si="4"/>
        <v>2571299</v>
      </c>
      <c r="Q25" s="52">
        <f t="shared" si="4"/>
        <v>8604541</v>
      </c>
      <c r="R25" s="52">
        <f t="shared" si="4"/>
        <v>17062751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29455538</v>
      </c>
      <c r="X25" s="52">
        <f t="shared" si="4"/>
        <v>95500503</v>
      </c>
      <c r="Y25" s="52">
        <f t="shared" si="4"/>
        <v>-66044965</v>
      </c>
      <c r="Z25" s="53">
        <f>+IF(X25&lt;&gt;0,+(Y25/X25)*100,0)</f>
        <v>-69.15666716436039</v>
      </c>
      <c r="AA25" s="54">
        <f>+AA5+AA9+AA15+AA19+AA24</f>
        <v>127333968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47827522</v>
      </c>
      <c r="F28" s="21">
        <v>69130532</v>
      </c>
      <c r="G28" s="21">
        <v>14922</v>
      </c>
      <c r="H28" s="21">
        <v>286343</v>
      </c>
      <c r="I28" s="21">
        <v>526459</v>
      </c>
      <c r="J28" s="21">
        <v>827724</v>
      </c>
      <c r="K28" s="21">
        <v>1712892</v>
      </c>
      <c r="L28" s="21">
        <v>2192778</v>
      </c>
      <c r="M28" s="21">
        <v>5518783</v>
      </c>
      <c r="N28" s="21">
        <v>9424453</v>
      </c>
      <c r="O28" s="21">
        <v>4704043</v>
      </c>
      <c r="P28" s="21">
        <v>1258196</v>
      </c>
      <c r="Q28" s="21">
        <v>2974432</v>
      </c>
      <c r="R28" s="21">
        <v>8936671</v>
      </c>
      <c r="S28" s="21"/>
      <c r="T28" s="21"/>
      <c r="U28" s="21"/>
      <c r="V28" s="21"/>
      <c r="W28" s="21">
        <v>19188848</v>
      </c>
      <c r="X28" s="21">
        <v>51847911</v>
      </c>
      <c r="Y28" s="21">
        <v>-32659063</v>
      </c>
      <c r="Z28" s="6">
        <v>-62.99</v>
      </c>
      <c r="AA28" s="19">
        <v>69130532</v>
      </c>
    </row>
    <row r="29" spans="1:27" ht="13.5">
      <c r="A29" s="56" t="s">
        <v>55</v>
      </c>
      <c r="B29" s="3"/>
      <c r="C29" s="19"/>
      <c r="D29" s="19"/>
      <c r="E29" s="20">
        <v>9652174</v>
      </c>
      <c r="F29" s="21">
        <v>23639134</v>
      </c>
      <c r="G29" s="21"/>
      <c r="H29" s="21"/>
      <c r="I29" s="21"/>
      <c r="J29" s="21"/>
      <c r="K29" s="21"/>
      <c r="L29" s="21">
        <v>20732</v>
      </c>
      <c r="M29" s="21">
        <v>11044</v>
      </c>
      <c r="N29" s="21">
        <v>31776</v>
      </c>
      <c r="O29" s="21">
        <v>294915</v>
      </c>
      <c r="P29" s="21">
        <v>489880</v>
      </c>
      <c r="Q29" s="21">
        <v>4802181</v>
      </c>
      <c r="R29" s="21">
        <v>5586976</v>
      </c>
      <c r="S29" s="21"/>
      <c r="T29" s="21"/>
      <c r="U29" s="21"/>
      <c r="V29" s="21"/>
      <c r="W29" s="21">
        <v>5618752</v>
      </c>
      <c r="X29" s="21">
        <v>17729352</v>
      </c>
      <c r="Y29" s="21">
        <v>-12110600</v>
      </c>
      <c r="Z29" s="6">
        <v>-68.31</v>
      </c>
      <c r="AA29" s="28">
        <v>23639134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57479696</v>
      </c>
      <c r="F32" s="27">
        <f t="shared" si="5"/>
        <v>92769666</v>
      </c>
      <c r="G32" s="27">
        <f t="shared" si="5"/>
        <v>14922</v>
      </c>
      <c r="H32" s="27">
        <f t="shared" si="5"/>
        <v>286343</v>
      </c>
      <c r="I32" s="27">
        <f t="shared" si="5"/>
        <v>526459</v>
      </c>
      <c r="J32" s="27">
        <f t="shared" si="5"/>
        <v>827724</v>
      </c>
      <c r="K32" s="27">
        <f t="shared" si="5"/>
        <v>1712892</v>
      </c>
      <c r="L32" s="27">
        <f t="shared" si="5"/>
        <v>2213510</v>
      </c>
      <c r="M32" s="27">
        <f t="shared" si="5"/>
        <v>5529827</v>
      </c>
      <c r="N32" s="27">
        <f t="shared" si="5"/>
        <v>9456229</v>
      </c>
      <c r="O32" s="27">
        <f t="shared" si="5"/>
        <v>4998958</v>
      </c>
      <c r="P32" s="27">
        <f t="shared" si="5"/>
        <v>1748076</v>
      </c>
      <c r="Q32" s="27">
        <f t="shared" si="5"/>
        <v>7776613</v>
      </c>
      <c r="R32" s="27">
        <f t="shared" si="5"/>
        <v>14523647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24807600</v>
      </c>
      <c r="X32" s="27">
        <f t="shared" si="5"/>
        <v>69577263</v>
      </c>
      <c r="Y32" s="27">
        <f t="shared" si="5"/>
        <v>-44769663</v>
      </c>
      <c r="Z32" s="13">
        <f>+IF(X32&lt;&gt;0,+(Y32/X32)*100,0)</f>
        <v>-64.34524882072466</v>
      </c>
      <c r="AA32" s="31">
        <f>SUM(AA28:AA31)</f>
        <v>92769666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18000000</v>
      </c>
      <c r="F34" s="21">
        <v>18000000</v>
      </c>
      <c r="G34" s="21"/>
      <c r="H34" s="21"/>
      <c r="I34" s="21"/>
      <c r="J34" s="21"/>
      <c r="K34" s="21">
        <v>251086</v>
      </c>
      <c r="L34" s="21"/>
      <c r="M34" s="21"/>
      <c r="N34" s="21">
        <v>251086</v>
      </c>
      <c r="O34" s="21">
        <v>12524</v>
      </c>
      <c r="P34" s="21">
        <v>187407</v>
      </c>
      <c r="Q34" s="21">
        <v>343788</v>
      </c>
      <c r="R34" s="21">
        <v>543719</v>
      </c>
      <c r="S34" s="21"/>
      <c r="T34" s="21"/>
      <c r="U34" s="21"/>
      <c r="V34" s="21"/>
      <c r="W34" s="21">
        <v>794805</v>
      </c>
      <c r="X34" s="21">
        <v>13500000</v>
      </c>
      <c r="Y34" s="21">
        <v>-12705195</v>
      </c>
      <c r="Z34" s="6">
        <v>-94.11</v>
      </c>
      <c r="AA34" s="28">
        <v>18000000</v>
      </c>
    </row>
    <row r="35" spans="1:27" ht="13.5">
      <c r="A35" s="59" t="s">
        <v>61</v>
      </c>
      <c r="B35" s="3"/>
      <c r="C35" s="19"/>
      <c r="D35" s="19"/>
      <c r="E35" s="20">
        <v>14000000</v>
      </c>
      <c r="F35" s="21">
        <v>16564302</v>
      </c>
      <c r="G35" s="21">
        <v>32438</v>
      </c>
      <c r="H35" s="21">
        <v>78287</v>
      </c>
      <c r="I35" s="21">
        <v>492547</v>
      </c>
      <c r="J35" s="21">
        <v>603272</v>
      </c>
      <c r="K35" s="21">
        <v>559113</v>
      </c>
      <c r="L35" s="21">
        <v>184958</v>
      </c>
      <c r="M35" s="21">
        <v>510405</v>
      </c>
      <c r="N35" s="21">
        <v>1254476</v>
      </c>
      <c r="O35" s="21">
        <v>875429</v>
      </c>
      <c r="P35" s="21">
        <v>635816</v>
      </c>
      <c r="Q35" s="21">
        <v>484140</v>
      </c>
      <c r="R35" s="21">
        <v>1995385</v>
      </c>
      <c r="S35" s="21"/>
      <c r="T35" s="21"/>
      <c r="U35" s="21"/>
      <c r="V35" s="21"/>
      <c r="W35" s="21">
        <v>3853133</v>
      </c>
      <c r="X35" s="21">
        <v>12423240</v>
      </c>
      <c r="Y35" s="21">
        <v>-8570107</v>
      </c>
      <c r="Z35" s="6">
        <v>-68.98</v>
      </c>
      <c r="AA35" s="28">
        <v>16564302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89479696</v>
      </c>
      <c r="F36" s="63">
        <f t="shared" si="6"/>
        <v>127333968</v>
      </c>
      <c r="G36" s="63">
        <f t="shared" si="6"/>
        <v>47360</v>
      </c>
      <c r="H36" s="63">
        <f t="shared" si="6"/>
        <v>364630</v>
      </c>
      <c r="I36" s="63">
        <f t="shared" si="6"/>
        <v>1019006</v>
      </c>
      <c r="J36" s="63">
        <f t="shared" si="6"/>
        <v>1430996</v>
      </c>
      <c r="K36" s="63">
        <f t="shared" si="6"/>
        <v>2523091</v>
      </c>
      <c r="L36" s="63">
        <f t="shared" si="6"/>
        <v>2398468</v>
      </c>
      <c r="M36" s="63">
        <f t="shared" si="6"/>
        <v>6040232</v>
      </c>
      <c r="N36" s="63">
        <f t="shared" si="6"/>
        <v>10961791</v>
      </c>
      <c r="O36" s="63">
        <f t="shared" si="6"/>
        <v>5886911</v>
      </c>
      <c r="P36" s="63">
        <f t="shared" si="6"/>
        <v>2571299</v>
      </c>
      <c r="Q36" s="63">
        <f t="shared" si="6"/>
        <v>8604541</v>
      </c>
      <c r="R36" s="63">
        <f t="shared" si="6"/>
        <v>17062751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29455538</v>
      </c>
      <c r="X36" s="63">
        <f t="shared" si="6"/>
        <v>95500503</v>
      </c>
      <c r="Y36" s="63">
        <f t="shared" si="6"/>
        <v>-66044965</v>
      </c>
      <c r="Z36" s="64">
        <f>+IF(X36&lt;&gt;0,+(Y36/X36)*100,0)</f>
        <v>-69.15666716436039</v>
      </c>
      <c r="AA36" s="65">
        <f>SUM(AA32:AA35)</f>
        <v>127333968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-5875218</v>
      </c>
      <c r="D5" s="16">
        <f>SUM(D6:D8)</f>
        <v>0</v>
      </c>
      <c r="E5" s="17">
        <f t="shared" si="0"/>
        <v>6764579</v>
      </c>
      <c r="F5" s="18">
        <f t="shared" si="0"/>
        <v>5476399</v>
      </c>
      <c r="G5" s="18">
        <f t="shared" si="0"/>
        <v>634693</v>
      </c>
      <c r="H5" s="18">
        <f t="shared" si="0"/>
        <v>348286</v>
      </c>
      <c r="I5" s="18">
        <f t="shared" si="0"/>
        <v>-815226</v>
      </c>
      <c r="J5" s="18">
        <f t="shared" si="0"/>
        <v>167753</v>
      </c>
      <c r="K5" s="18">
        <f t="shared" si="0"/>
        <v>-119232</v>
      </c>
      <c r="L5" s="18">
        <f t="shared" si="0"/>
        <v>29000</v>
      </c>
      <c r="M5" s="18">
        <f t="shared" si="0"/>
        <v>53320</v>
      </c>
      <c r="N5" s="18">
        <f t="shared" si="0"/>
        <v>-36912</v>
      </c>
      <c r="O5" s="18">
        <f t="shared" si="0"/>
        <v>52867</v>
      </c>
      <c r="P5" s="18">
        <f t="shared" si="0"/>
        <v>1740714</v>
      </c>
      <c r="Q5" s="18">
        <f t="shared" si="0"/>
        <v>34747</v>
      </c>
      <c r="R5" s="18">
        <f t="shared" si="0"/>
        <v>1828328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1959169</v>
      </c>
      <c r="X5" s="18">
        <f t="shared" si="0"/>
        <v>4107240</v>
      </c>
      <c r="Y5" s="18">
        <f t="shared" si="0"/>
        <v>-2148071</v>
      </c>
      <c r="Z5" s="4">
        <f>+IF(X5&lt;&gt;0,+(Y5/X5)*100,0)</f>
        <v>-52.29962213067656</v>
      </c>
      <c r="AA5" s="16">
        <f>SUM(AA6:AA8)</f>
        <v>5476399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-5875218</v>
      </c>
      <c r="D7" s="22"/>
      <c r="E7" s="23">
        <v>6764579</v>
      </c>
      <c r="F7" s="24">
        <v>5476399</v>
      </c>
      <c r="G7" s="24">
        <v>634693</v>
      </c>
      <c r="H7" s="24">
        <v>348286</v>
      </c>
      <c r="I7" s="24">
        <v>-815226</v>
      </c>
      <c r="J7" s="24">
        <v>167753</v>
      </c>
      <c r="K7" s="24">
        <v>-119232</v>
      </c>
      <c r="L7" s="24">
        <v>29000</v>
      </c>
      <c r="M7" s="24">
        <v>53320</v>
      </c>
      <c r="N7" s="24">
        <v>-36912</v>
      </c>
      <c r="O7" s="24">
        <v>52867</v>
      </c>
      <c r="P7" s="24">
        <v>1740714</v>
      </c>
      <c r="Q7" s="24">
        <v>34747</v>
      </c>
      <c r="R7" s="24">
        <v>1828328</v>
      </c>
      <c r="S7" s="24"/>
      <c r="T7" s="24"/>
      <c r="U7" s="24"/>
      <c r="V7" s="24"/>
      <c r="W7" s="24">
        <v>1959169</v>
      </c>
      <c r="X7" s="24">
        <v>4107240</v>
      </c>
      <c r="Y7" s="24">
        <v>-2148071</v>
      </c>
      <c r="Z7" s="7">
        <v>-52.3</v>
      </c>
      <c r="AA7" s="29">
        <v>5476399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21347897</v>
      </c>
      <c r="D9" s="16">
        <f>SUM(D10:D14)</f>
        <v>0</v>
      </c>
      <c r="E9" s="17">
        <f t="shared" si="1"/>
        <v>5940858</v>
      </c>
      <c r="F9" s="18">
        <f t="shared" si="1"/>
        <v>6781728</v>
      </c>
      <c r="G9" s="18">
        <f t="shared" si="1"/>
        <v>0</v>
      </c>
      <c r="H9" s="18">
        <f t="shared" si="1"/>
        <v>972</v>
      </c>
      <c r="I9" s="18">
        <f t="shared" si="1"/>
        <v>180974</v>
      </c>
      <c r="J9" s="18">
        <f t="shared" si="1"/>
        <v>181946</v>
      </c>
      <c r="K9" s="18">
        <f t="shared" si="1"/>
        <v>184665</v>
      </c>
      <c r="L9" s="18">
        <f t="shared" si="1"/>
        <v>91795</v>
      </c>
      <c r="M9" s="18">
        <f t="shared" si="1"/>
        <v>400248</v>
      </c>
      <c r="N9" s="18">
        <f t="shared" si="1"/>
        <v>676708</v>
      </c>
      <c r="O9" s="18">
        <f t="shared" si="1"/>
        <v>1500</v>
      </c>
      <c r="P9" s="18">
        <f t="shared" si="1"/>
        <v>0</v>
      </c>
      <c r="Q9" s="18">
        <f t="shared" si="1"/>
        <v>96839</v>
      </c>
      <c r="R9" s="18">
        <f t="shared" si="1"/>
        <v>98339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956993</v>
      </c>
      <c r="X9" s="18">
        <f t="shared" si="1"/>
        <v>5086242</v>
      </c>
      <c r="Y9" s="18">
        <f t="shared" si="1"/>
        <v>-4129249</v>
      </c>
      <c r="Z9" s="4">
        <f>+IF(X9&lt;&gt;0,+(Y9/X9)*100,0)</f>
        <v>-81.18467426441762</v>
      </c>
      <c r="AA9" s="30">
        <f>SUM(AA10:AA14)</f>
        <v>6781728</v>
      </c>
    </row>
    <row r="10" spans="1:27" ht="13.5">
      <c r="A10" s="5" t="s">
        <v>36</v>
      </c>
      <c r="B10" s="3"/>
      <c r="C10" s="19">
        <v>5397167</v>
      </c>
      <c r="D10" s="19"/>
      <c r="E10" s="20">
        <v>1470000</v>
      </c>
      <c r="F10" s="21">
        <v>1600000</v>
      </c>
      <c r="G10" s="21"/>
      <c r="H10" s="21">
        <v>972</v>
      </c>
      <c r="I10" s="21">
        <v>91373</v>
      </c>
      <c r="J10" s="21">
        <v>92345</v>
      </c>
      <c r="K10" s="21">
        <v>129739</v>
      </c>
      <c r="L10" s="21"/>
      <c r="M10" s="21"/>
      <c r="N10" s="21">
        <v>129739</v>
      </c>
      <c r="O10" s="21">
        <v>1500</v>
      </c>
      <c r="P10" s="21">
        <v>-143000</v>
      </c>
      <c r="Q10" s="21"/>
      <c r="R10" s="21">
        <v>-141500</v>
      </c>
      <c r="S10" s="21"/>
      <c r="T10" s="21"/>
      <c r="U10" s="21"/>
      <c r="V10" s="21"/>
      <c r="W10" s="21">
        <v>80584</v>
      </c>
      <c r="X10" s="21">
        <v>1199970</v>
      </c>
      <c r="Y10" s="21">
        <v>-1119386</v>
      </c>
      <c r="Z10" s="6">
        <v>-93.28</v>
      </c>
      <c r="AA10" s="28">
        <v>1600000</v>
      </c>
    </row>
    <row r="11" spans="1:27" ht="13.5">
      <c r="A11" s="5" t="s">
        <v>37</v>
      </c>
      <c r="B11" s="3"/>
      <c r="C11" s="19"/>
      <c r="D11" s="19"/>
      <c r="E11" s="20">
        <v>4470858</v>
      </c>
      <c r="F11" s="21">
        <v>5181728</v>
      </c>
      <c r="G11" s="21"/>
      <c r="H11" s="21"/>
      <c r="I11" s="21">
        <v>89601</v>
      </c>
      <c r="J11" s="21">
        <v>89601</v>
      </c>
      <c r="K11" s="21">
        <v>54926</v>
      </c>
      <c r="L11" s="21">
        <v>91795</v>
      </c>
      <c r="M11" s="21">
        <v>400248</v>
      </c>
      <c r="N11" s="21">
        <v>546969</v>
      </c>
      <c r="O11" s="21"/>
      <c r="P11" s="21">
        <v>143000</v>
      </c>
      <c r="Q11" s="21">
        <v>96839</v>
      </c>
      <c r="R11" s="21">
        <v>239839</v>
      </c>
      <c r="S11" s="21"/>
      <c r="T11" s="21"/>
      <c r="U11" s="21"/>
      <c r="V11" s="21"/>
      <c r="W11" s="21">
        <v>876409</v>
      </c>
      <c r="X11" s="21">
        <v>3886272</v>
      </c>
      <c r="Y11" s="21">
        <v>-3009863</v>
      </c>
      <c r="Z11" s="6">
        <v>-77.45</v>
      </c>
      <c r="AA11" s="28">
        <v>5181728</v>
      </c>
    </row>
    <row r="12" spans="1:27" ht="13.5">
      <c r="A12" s="5" t="s">
        <v>38</v>
      </c>
      <c r="B12" s="3"/>
      <c r="C12" s="19">
        <v>260953</v>
      </c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>
        <v>15689777</v>
      </c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19530986</v>
      </c>
      <c r="D15" s="16">
        <f>SUM(D16:D18)</f>
        <v>0</v>
      </c>
      <c r="E15" s="17">
        <f t="shared" si="2"/>
        <v>5300000</v>
      </c>
      <c r="F15" s="18">
        <f t="shared" si="2"/>
        <v>4875000</v>
      </c>
      <c r="G15" s="18">
        <f t="shared" si="2"/>
        <v>0</v>
      </c>
      <c r="H15" s="18">
        <f t="shared" si="2"/>
        <v>61928</v>
      </c>
      <c r="I15" s="18">
        <f t="shared" si="2"/>
        <v>346781</v>
      </c>
      <c r="J15" s="18">
        <f t="shared" si="2"/>
        <v>408709</v>
      </c>
      <c r="K15" s="18">
        <f t="shared" si="2"/>
        <v>389964</v>
      </c>
      <c r="L15" s="18">
        <f t="shared" si="2"/>
        <v>0</v>
      </c>
      <c r="M15" s="18">
        <f t="shared" si="2"/>
        <v>150918</v>
      </c>
      <c r="N15" s="18">
        <f t="shared" si="2"/>
        <v>540882</v>
      </c>
      <c r="O15" s="18">
        <f t="shared" si="2"/>
        <v>0</v>
      </c>
      <c r="P15" s="18">
        <f t="shared" si="2"/>
        <v>3770</v>
      </c>
      <c r="Q15" s="18">
        <f t="shared" si="2"/>
        <v>381505</v>
      </c>
      <c r="R15" s="18">
        <f t="shared" si="2"/>
        <v>385275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1334866</v>
      </c>
      <c r="X15" s="18">
        <f t="shared" si="2"/>
        <v>3656241</v>
      </c>
      <c r="Y15" s="18">
        <f t="shared" si="2"/>
        <v>-2321375</v>
      </c>
      <c r="Z15" s="4">
        <f>+IF(X15&lt;&gt;0,+(Y15/X15)*100,0)</f>
        <v>-63.49075457553263</v>
      </c>
      <c r="AA15" s="30">
        <f>SUM(AA16:AA18)</f>
        <v>4875000</v>
      </c>
    </row>
    <row r="16" spans="1:27" ht="13.5">
      <c r="A16" s="5" t="s">
        <v>42</v>
      </c>
      <c r="B16" s="3"/>
      <c r="C16" s="19">
        <v>83848</v>
      </c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19447138</v>
      </c>
      <c r="D17" s="19"/>
      <c r="E17" s="20">
        <v>5300000</v>
      </c>
      <c r="F17" s="21">
        <v>4875000</v>
      </c>
      <c r="G17" s="21"/>
      <c r="H17" s="21">
        <v>61928</v>
      </c>
      <c r="I17" s="21">
        <v>346781</v>
      </c>
      <c r="J17" s="21">
        <v>408709</v>
      </c>
      <c r="K17" s="21">
        <v>389964</v>
      </c>
      <c r="L17" s="21"/>
      <c r="M17" s="21">
        <v>150918</v>
      </c>
      <c r="N17" s="21">
        <v>540882</v>
      </c>
      <c r="O17" s="21"/>
      <c r="P17" s="21">
        <v>3770</v>
      </c>
      <c r="Q17" s="21">
        <v>381505</v>
      </c>
      <c r="R17" s="21">
        <v>385275</v>
      </c>
      <c r="S17" s="21"/>
      <c r="T17" s="21"/>
      <c r="U17" s="21"/>
      <c r="V17" s="21"/>
      <c r="W17" s="21">
        <v>1334866</v>
      </c>
      <c r="X17" s="21">
        <v>3656241</v>
      </c>
      <c r="Y17" s="21">
        <v>-2321375</v>
      </c>
      <c r="Z17" s="6">
        <v>-63.49</v>
      </c>
      <c r="AA17" s="28">
        <v>4875000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46046499</v>
      </c>
      <c r="D19" s="16">
        <f>SUM(D20:D23)</f>
        <v>0</v>
      </c>
      <c r="E19" s="17">
        <f t="shared" si="3"/>
        <v>66760411</v>
      </c>
      <c r="F19" s="18">
        <f t="shared" si="3"/>
        <v>66655410</v>
      </c>
      <c r="G19" s="18">
        <f t="shared" si="3"/>
        <v>784638</v>
      </c>
      <c r="H19" s="18">
        <f t="shared" si="3"/>
        <v>2280679</v>
      </c>
      <c r="I19" s="18">
        <f t="shared" si="3"/>
        <v>3254041</v>
      </c>
      <c r="J19" s="18">
        <f t="shared" si="3"/>
        <v>6319358</v>
      </c>
      <c r="K19" s="18">
        <f t="shared" si="3"/>
        <v>2231349</v>
      </c>
      <c r="L19" s="18">
        <f t="shared" si="3"/>
        <v>8647338</v>
      </c>
      <c r="M19" s="18">
        <f t="shared" si="3"/>
        <v>2401239</v>
      </c>
      <c r="N19" s="18">
        <f t="shared" si="3"/>
        <v>13279926</v>
      </c>
      <c r="O19" s="18">
        <f t="shared" si="3"/>
        <v>1040841</v>
      </c>
      <c r="P19" s="18">
        <f t="shared" si="3"/>
        <v>421569</v>
      </c>
      <c r="Q19" s="18">
        <f t="shared" si="3"/>
        <v>4106220</v>
      </c>
      <c r="R19" s="18">
        <f t="shared" si="3"/>
        <v>5568630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25167914</v>
      </c>
      <c r="X19" s="18">
        <f t="shared" si="3"/>
        <v>49991373</v>
      </c>
      <c r="Y19" s="18">
        <f t="shared" si="3"/>
        <v>-24823459</v>
      </c>
      <c r="Z19" s="4">
        <f>+IF(X19&lt;&gt;0,+(Y19/X19)*100,0)</f>
        <v>-49.65548555747809</v>
      </c>
      <c r="AA19" s="30">
        <f>SUM(AA20:AA23)</f>
        <v>66655410</v>
      </c>
    </row>
    <row r="20" spans="1:27" ht="13.5">
      <c r="A20" s="5" t="s">
        <v>46</v>
      </c>
      <c r="B20" s="3"/>
      <c r="C20" s="19">
        <v>13087190</v>
      </c>
      <c r="D20" s="19"/>
      <c r="E20" s="20">
        <v>21088193</v>
      </c>
      <c r="F20" s="21">
        <v>21028193</v>
      </c>
      <c r="G20" s="21"/>
      <c r="H20" s="21">
        <v>212119</v>
      </c>
      <c r="I20" s="21">
        <v>423535</v>
      </c>
      <c r="J20" s="21">
        <v>635654</v>
      </c>
      <c r="K20" s="21">
        <v>1121751</v>
      </c>
      <c r="L20" s="21">
        <v>4628533</v>
      </c>
      <c r="M20" s="21">
        <v>411779</v>
      </c>
      <c r="N20" s="21">
        <v>6162063</v>
      </c>
      <c r="O20" s="21">
        <v>581621</v>
      </c>
      <c r="P20" s="21">
        <v>16603</v>
      </c>
      <c r="Q20" s="21">
        <v>1604829</v>
      </c>
      <c r="R20" s="21">
        <v>2203053</v>
      </c>
      <c r="S20" s="21"/>
      <c r="T20" s="21"/>
      <c r="U20" s="21"/>
      <c r="V20" s="21"/>
      <c r="W20" s="21">
        <v>9000770</v>
      </c>
      <c r="X20" s="21">
        <v>15771087</v>
      </c>
      <c r="Y20" s="21">
        <v>-6770317</v>
      </c>
      <c r="Z20" s="6">
        <v>-42.93</v>
      </c>
      <c r="AA20" s="28">
        <v>21028193</v>
      </c>
    </row>
    <row r="21" spans="1:27" ht="13.5">
      <c r="A21" s="5" t="s">
        <v>47</v>
      </c>
      <c r="B21" s="3"/>
      <c r="C21" s="19">
        <v>16029139</v>
      </c>
      <c r="D21" s="19"/>
      <c r="E21" s="20">
        <v>21017218</v>
      </c>
      <c r="F21" s="21">
        <v>24082256</v>
      </c>
      <c r="G21" s="21">
        <v>784638</v>
      </c>
      <c r="H21" s="21">
        <v>1931567</v>
      </c>
      <c r="I21" s="21">
        <v>1770747</v>
      </c>
      <c r="J21" s="21">
        <v>4486952</v>
      </c>
      <c r="K21" s="21">
        <v>150446</v>
      </c>
      <c r="L21" s="21">
        <v>3361101</v>
      </c>
      <c r="M21" s="21">
        <v>748305</v>
      </c>
      <c r="N21" s="21">
        <v>4259852</v>
      </c>
      <c r="O21" s="21">
        <v>56646</v>
      </c>
      <c r="P21" s="21">
        <v>-10258</v>
      </c>
      <c r="Q21" s="21">
        <v>1490553</v>
      </c>
      <c r="R21" s="21">
        <v>1536941</v>
      </c>
      <c r="S21" s="21"/>
      <c r="T21" s="21"/>
      <c r="U21" s="21"/>
      <c r="V21" s="21"/>
      <c r="W21" s="21">
        <v>10283745</v>
      </c>
      <c r="X21" s="21">
        <v>18061650</v>
      </c>
      <c r="Y21" s="21">
        <v>-7777905</v>
      </c>
      <c r="Z21" s="6">
        <v>-43.06</v>
      </c>
      <c r="AA21" s="28">
        <v>24082256</v>
      </c>
    </row>
    <row r="22" spans="1:27" ht="13.5">
      <c r="A22" s="5" t="s">
        <v>48</v>
      </c>
      <c r="B22" s="3"/>
      <c r="C22" s="22">
        <v>16344300</v>
      </c>
      <c r="D22" s="22"/>
      <c r="E22" s="23">
        <v>14525000</v>
      </c>
      <c r="F22" s="24">
        <v>11486455</v>
      </c>
      <c r="G22" s="24"/>
      <c r="H22" s="24">
        <v>136993</v>
      </c>
      <c r="I22" s="24">
        <v>1059759</v>
      </c>
      <c r="J22" s="24">
        <v>1196752</v>
      </c>
      <c r="K22" s="24">
        <v>959152</v>
      </c>
      <c r="L22" s="24">
        <v>121419</v>
      </c>
      <c r="M22" s="24">
        <v>600708</v>
      </c>
      <c r="N22" s="24">
        <v>1681279</v>
      </c>
      <c r="O22" s="24">
        <v>29295</v>
      </c>
      <c r="P22" s="24">
        <v>270876</v>
      </c>
      <c r="Q22" s="24">
        <v>1010838</v>
      </c>
      <c r="R22" s="24">
        <v>1311009</v>
      </c>
      <c r="S22" s="24"/>
      <c r="T22" s="24"/>
      <c r="U22" s="24"/>
      <c r="V22" s="24"/>
      <c r="W22" s="24">
        <v>4189040</v>
      </c>
      <c r="X22" s="24">
        <v>8614782</v>
      </c>
      <c r="Y22" s="24">
        <v>-4425742</v>
      </c>
      <c r="Z22" s="7">
        <v>-51.37</v>
      </c>
      <c r="AA22" s="29">
        <v>11486455</v>
      </c>
    </row>
    <row r="23" spans="1:27" ht="13.5">
      <c r="A23" s="5" t="s">
        <v>49</v>
      </c>
      <c r="B23" s="3"/>
      <c r="C23" s="19">
        <v>585870</v>
      </c>
      <c r="D23" s="19"/>
      <c r="E23" s="20">
        <v>10130000</v>
      </c>
      <c r="F23" s="21">
        <v>10058506</v>
      </c>
      <c r="G23" s="21"/>
      <c r="H23" s="21"/>
      <c r="I23" s="21"/>
      <c r="J23" s="21"/>
      <c r="K23" s="21"/>
      <c r="L23" s="21">
        <v>536285</v>
      </c>
      <c r="M23" s="21">
        <v>640447</v>
      </c>
      <c r="N23" s="21">
        <v>1176732</v>
      </c>
      <c r="O23" s="21">
        <v>373279</v>
      </c>
      <c r="P23" s="21">
        <v>144348</v>
      </c>
      <c r="Q23" s="21"/>
      <c r="R23" s="21">
        <v>517627</v>
      </c>
      <c r="S23" s="21"/>
      <c r="T23" s="21"/>
      <c r="U23" s="21"/>
      <c r="V23" s="21"/>
      <c r="W23" s="21">
        <v>1694359</v>
      </c>
      <c r="X23" s="21">
        <v>7543854</v>
      </c>
      <c r="Y23" s="21">
        <v>-5849495</v>
      </c>
      <c r="Z23" s="6">
        <v>-77.54</v>
      </c>
      <c r="AA23" s="28">
        <v>10058506</v>
      </c>
    </row>
    <row r="24" spans="1:27" ht="13.5">
      <c r="A24" s="2" t="s">
        <v>50</v>
      </c>
      <c r="B24" s="8"/>
      <c r="C24" s="16">
        <v>2270924</v>
      </c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83321088</v>
      </c>
      <c r="D25" s="50">
        <f>+D5+D9+D15+D19+D24</f>
        <v>0</v>
      </c>
      <c r="E25" s="51">
        <f t="shared" si="4"/>
        <v>84765848</v>
      </c>
      <c r="F25" s="52">
        <f t="shared" si="4"/>
        <v>83788537</v>
      </c>
      <c r="G25" s="52">
        <f t="shared" si="4"/>
        <v>1419331</v>
      </c>
      <c r="H25" s="52">
        <f t="shared" si="4"/>
        <v>2691865</v>
      </c>
      <c r="I25" s="52">
        <f t="shared" si="4"/>
        <v>2966570</v>
      </c>
      <c r="J25" s="52">
        <f t="shared" si="4"/>
        <v>7077766</v>
      </c>
      <c r="K25" s="52">
        <f t="shared" si="4"/>
        <v>2686746</v>
      </c>
      <c r="L25" s="52">
        <f t="shared" si="4"/>
        <v>8768133</v>
      </c>
      <c r="M25" s="52">
        <f t="shared" si="4"/>
        <v>3005725</v>
      </c>
      <c r="N25" s="52">
        <f t="shared" si="4"/>
        <v>14460604</v>
      </c>
      <c r="O25" s="52">
        <f t="shared" si="4"/>
        <v>1095208</v>
      </c>
      <c r="P25" s="52">
        <f t="shared" si="4"/>
        <v>2166053</v>
      </c>
      <c r="Q25" s="52">
        <f t="shared" si="4"/>
        <v>4619311</v>
      </c>
      <c r="R25" s="52">
        <f t="shared" si="4"/>
        <v>7880572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29418942</v>
      </c>
      <c r="X25" s="52">
        <f t="shared" si="4"/>
        <v>62841096</v>
      </c>
      <c r="Y25" s="52">
        <f t="shared" si="4"/>
        <v>-33422154</v>
      </c>
      <c r="Z25" s="53">
        <f>+IF(X25&lt;&gt;0,+(Y25/X25)*100,0)</f>
        <v>-53.18518633093223</v>
      </c>
      <c r="AA25" s="54">
        <f>+AA5+AA9+AA15+AA19+AA24</f>
        <v>83788537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30047946</v>
      </c>
      <c r="D28" s="19"/>
      <c r="E28" s="20">
        <v>23479129</v>
      </c>
      <c r="F28" s="21">
        <v>23479129</v>
      </c>
      <c r="G28" s="21">
        <v>784638</v>
      </c>
      <c r="H28" s="21">
        <v>1386264</v>
      </c>
      <c r="I28" s="21">
        <v>1148102</v>
      </c>
      <c r="J28" s="21">
        <v>3319004</v>
      </c>
      <c r="K28" s="21">
        <v>467053</v>
      </c>
      <c r="L28" s="21">
        <v>7331055</v>
      </c>
      <c r="M28" s="21">
        <v>1228018</v>
      </c>
      <c r="N28" s="21">
        <v>9026126</v>
      </c>
      <c r="O28" s="21">
        <v>32277</v>
      </c>
      <c r="P28" s="21">
        <v>97400</v>
      </c>
      <c r="Q28" s="21">
        <v>1607147</v>
      </c>
      <c r="R28" s="21">
        <v>1736824</v>
      </c>
      <c r="S28" s="21"/>
      <c r="T28" s="21"/>
      <c r="U28" s="21"/>
      <c r="V28" s="21"/>
      <c r="W28" s="21">
        <v>14081954</v>
      </c>
      <c r="X28" s="21">
        <v>17609328</v>
      </c>
      <c r="Y28" s="21">
        <v>-3527374</v>
      </c>
      <c r="Z28" s="6">
        <v>-20.03</v>
      </c>
      <c r="AA28" s="19">
        <v>23479129</v>
      </c>
    </row>
    <row r="29" spans="1:27" ht="13.5">
      <c r="A29" s="56" t="s">
        <v>55</v>
      </c>
      <c r="B29" s="3"/>
      <c r="C29" s="19">
        <v>20430875</v>
      </c>
      <c r="D29" s="19"/>
      <c r="E29" s="20">
        <v>9520000</v>
      </c>
      <c r="F29" s="21">
        <v>9330870</v>
      </c>
      <c r="G29" s="21"/>
      <c r="H29" s="21">
        <v>167227</v>
      </c>
      <c r="I29" s="21">
        <v>783036</v>
      </c>
      <c r="J29" s="21">
        <v>950263</v>
      </c>
      <c r="K29" s="21">
        <v>906563</v>
      </c>
      <c r="L29" s="21"/>
      <c r="M29" s="21">
        <v>299167</v>
      </c>
      <c r="N29" s="21">
        <v>1205730</v>
      </c>
      <c r="O29" s="21"/>
      <c r="P29" s="21">
        <v>3770</v>
      </c>
      <c r="Q29" s="21">
        <v>414314</v>
      </c>
      <c r="R29" s="21">
        <v>418084</v>
      </c>
      <c r="S29" s="21"/>
      <c r="T29" s="21"/>
      <c r="U29" s="21"/>
      <c r="V29" s="21"/>
      <c r="W29" s="21">
        <v>2574077</v>
      </c>
      <c r="X29" s="21">
        <v>6998085</v>
      </c>
      <c r="Y29" s="21">
        <v>-4424008</v>
      </c>
      <c r="Z29" s="6">
        <v>-63.22</v>
      </c>
      <c r="AA29" s="28">
        <v>9330870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646031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51124852</v>
      </c>
      <c r="D32" s="25">
        <f>SUM(D28:D31)</f>
        <v>0</v>
      </c>
      <c r="E32" s="26">
        <f t="shared" si="5"/>
        <v>32999129</v>
      </c>
      <c r="F32" s="27">
        <f t="shared" si="5"/>
        <v>32809999</v>
      </c>
      <c r="G32" s="27">
        <f t="shared" si="5"/>
        <v>784638</v>
      </c>
      <c r="H32" s="27">
        <f t="shared" si="5"/>
        <v>1553491</v>
      </c>
      <c r="I32" s="27">
        <f t="shared" si="5"/>
        <v>1931138</v>
      </c>
      <c r="J32" s="27">
        <f t="shared" si="5"/>
        <v>4269267</v>
      </c>
      <c r="K32" s="27">
        <f t="shared" si="5"/>
        <v>1373616</v>
      </c>
      <c r="L32" s="27">
        <f t="shared" si="5"/>
        <v>7331055</v>
      </c>
      <c r="M32" s="27">
        <f t="shared" si="5"/>
        <v>1527185</v>
      </c>
      <c r="N32" s="27">
        <f t="shared" si="5"/>
        <v>10231856</v>
      </c>
      <c r="O32" s="27">
        <f t="shared" si="5"/>
        <v>32277</v>
      </c>
      <c r="P32" s="27">
        <f t="shared" si="5"/>
        <v>101170</v>
      </c>
      <c r="Q32" s="27">
        <f t="shared" si="5"/>
        <v>2021461</v>
      </c>
      <c r="R32" s="27">
        <f t="shared" si="5"/>
        <v>2154908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16656031</v>
      </c>
      <c r="X32" s="27">
        <f t="shared" si="5"/>
        <v>24607413</v>
      </c>
      <c r="Y32" s="27">
        <f t="shared" si="5"/>
        <v>-7951382</v>
      </c>
      <c r="Z32" s="13">
        <f>+IF(X32&lt;&gt;0,+(Y32/X32)*100,0)</f>
        <v>-32.31295382411796</v>
      </c>
      <c r="AA32" s="31">
        <f>SUM(AA28:AA31)</f>
        <v>32809999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11640000</v>
      </c>
      <c r="F34" s="21">
        <v>11640000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8729982</v>
      </c>
      <c r="Y34" s="21">
        <v>-8729982</v>
      </c>
      <c r="Z34" s="6">
        <v>-100</v>
      </c>
      <c r="AA34" s="28">
        <v>11640000</v>
      </c>
    </row>
    <row r="35" spans="1:27" ht="13.5">
      <c r="A35" s="59" t="s">
        <v>61</v>
      </c>
      <c r="B35" s="3"/>
      <c r="C35" s="19">
        <v>41616036</v>
      </c>
      <c r="D35" s="19"/>
      <c r="E35" s="20">
        <v>40126719</v>
      </c>
      <c r="F35" s="21">
        <v>39338538</v>
      </c>
      <c r="G35" s="21">
        <v>634693</v>
      </c>
      <c r="H35" s="21">
        <v>1138374</v>
      </c>
      <c r="I35" s="21">
        <v>1035432</v>
      </c>
      <c r="J35" s="21">
        <v>2808499</v>
      </c>
      <c r="K35" s="21">
        <v>1313130</v>
      </c>
      <c r="L35" s="21">
        <v>1437078</v>
      </c>
      <c r="M35" s="21">
        <v>1478540</v>
      </c>
      <c r="N35" s="21">
        <v>4228748</v>
      </c>
      <c r="O35" s="21">
        <v>1062931</v>
      </c>
      <c r="P35" s="21">
        <v>2064883</v>
      </c>
      <c r="Q35" s="21">
        <v>2597850</v>
      </c>
      <c r="R35" s="21">
        <v>5725664</v>
      </c>
      <c r="S35" s="21"/>
      <c r="T35" s="21"/>
      <c r="U35" s="21"/>
      <c r="V35" s="21"/>
      <c r="W35" s="21">
        <v>12762911</v>
      </c>
      <c r="X35" s="21">
        <v>29503701</v>
      </c>
      <c r="Y35" s="21">
        <v>-16740790</v>
      </c>
      <c r="Z35" s="6">
        <v>-56.74</v>
      </c>
      <c r="AA35" s="28">
        <v>39338538</v>
      </c>
    </row>
    <row r="36" spans="1:27" ht="13.5">
      <c r="A36" s="60" t="s">
        <v>62</v>
      </c>
      <c r="B36" s="10"/>
      <c r="C36" s="61">
        <f aca="true" t="shared" si="6" ref="C36:Y36">SUM(C32:C35)</f>
        <v>92740888</v>
      </c>
      <c r="D36" s="61">
        <f>SUM(D32:D35)</f>
        <v>0</v>
      </c>
      <c r="E36" s="62">
        <f t="shared" si="6"/>
        <v>84765848</v>
      </c>
      <c r="F36" s="63">
        <f t="shared" si="6"/>
        <v>83788537</v>
      </c>
      <c r="G36" s="63">
        <f t="shared" si="6"/>
        <v>1419331</v>
      </c>
      <c r="H36" s="63">
        <f t="shared" si="6"/>
        <v>2691865</v>
      </c>
      <c r="I36" s="63">
        <f t="shared" si="6"/>
        <v>2966570</v>
      </c>
      <c r="J36" s="63">
        <f t="shared" si="6"/>
        <v>7077766</v>
      </c>
      <c r="K36" s="63">
        <f t="shared" si="6"/>
        <v>2686746</v>
      </c>
      <c r="L36" s="63">
        <f t="shared" si="6"/>
        <v>8768133</v>
      </c>
      <c r="M36" s="63">
        <f t="shared" si="6"/>
        <v>3005725</v>
      </c>
      <c r="N36" s="63">
        <f t="shared" si="6"/>
        <v>14460604</v>
      </c>
      <c r="O36" s="63">
        <f t="shared" si="6"/>
        <v>1095208</v>
      </c>
      <c r="P36" s="63">
        <f t="shared" si="6"/>
        <v>2166053</v>
      </c>
      <c r="Q36" s="63">
        <f t="shared" si="6"/>
        <v>4619311</v>
      </c>
      <c r="R36" s="63">
        <f t="shared" si="6"/>
        <v>7880572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29418942</v>
      </c>
      <c r="X36" s="63">
        <f t="shared" si="6"/>
        <v>62841096</v>
      </c>
      <c r="Y36" s="63">
        <f t="shared" si="6"/>
        <v>-33422154</v>
      </c>
      <c r="Z36" s="64">
        <f>+IF(X36&lt;&gt;0,+(Y36/X36)*100,0)</f>
        <v>-53.18518633093223</v>
      </c>
      <c r="AA36" s="65">
        <f>SUM(AA32:AA35)</f>
        <v>83788537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20106817</v>
      </c>
      <c r="D5" s="16">
        <f>SUM(D6:D8)</f>
        <v>0</v>
      </c>
      <c r="E5" s="17">
        <f t="shared" si="0"/>
        <v>9690000</v>
      </c>
      <c r="F5" s="18">
        <f t="shared" si="0"/>
        <v>4790996</v>
      </c>
      <c r="G5" s="18">
        <f t="shared" si="0"/>
        <v>599</v>
      </c>
      <c r="H5" s="18">
        <f t="shared" si="0"/>
        <v>143308</v>
      </c>
      <c r="I5" s="18">
        <f t="shared" si="0"/>
        <v>18607</v>
      </c>
      <c r="J5" s="18">
        <f t="shared" si="0"/>
        <v>162514</v>
      </c>
      <c r="K5" s="18">
        <f t="shared" si="0"/>
        <v>99289</v>
      </c>
      <c r="L5" s="18">
        <f t="shared" si="0"/>
        <v>190800</v>
      </c>
      <c r="M5" s="18">
        <f t="shared" si="0"/>
        <v>429924</v>
      </c>
      <c r="N5" s="18">
        <f t="shared" si="0"/>
        <v>720013</v>
      </c>
      <c r="O5" s="18">
        <f t="shared" si="0"/>
        <v>27788</v>
      </c>
      <c r="P5" s="18">
        <f t="shared" si="0"/>
        <v>132539</v>
      </c>
      <c r="Q5" s="18">
        <f t="shared" si="0"/>
        <v>0</v>
      </c>
      <c r="R5" s="18">
        <f t="shared" si="0"/>
        <v>160327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1042854</v>
      </c>
      <c r="X5" s="18">
        <f t="shared" si="0"/>
        <v>1670110</v>
      </c>
      <c r="Y5" s="18">
        <f t="shared" si="0"/>
        <v>-627256</v>
      </c>
      <c r="Z5" s="4">
        <f>+IF(X5&lt;&gt;0,+(Y5/X5)*100,0)</f>
        <v>-37.55776565615439</v>
      </c>
      <c r="AA5" s="16">
        <f>SUM(AA6:AA8)</f>
        <v>4790996</v>
      </c>
    </row>
    <row r="6" spans="1:27" ht="13.5">
      <c r="A6" s="5" t="s">
        <v>32</v>
      </c>
      <c r="B6" s="3"/>
      <c r="C6" s="19"/>
      <c r="D6" s="19"/>
      <c r="E6" s="20">
        <v>200000</v>
      </c>
      <c r="F6" s="21">
        <v>2469249</v>
      </c>
      <c r="G6" s="21">
        <v>599</v>
      </c>
      <c r="H6" s="21"/>
      <c r="I6" s="21"/>
      <c r="J6" s="21">
        <v>599</v>
      </c>
      <c r="K6" s="21">
        <v>7650</v>
      </c>
      <c r="L6" s="21">
        <v>150000</v>
      </c>
      <c r="M6" s="21">
        <v>300575</v>
      </c>
      <c r="N6" s="21">
        <v>458225</v>
      </c>
      <c r="O6" s="21">
        <v>24490</v>
      </c>
      <c r="P6" s="21">
        <v>119900</v>
      </c>
      <c r="Q6" s="21"/>
      <c r="R6" s="21">
        <v>144390</v>
      </c>
      <c r="S6" s="21"/>
      <c r="T6" s="21"/>
      <c r="U6" s="21"/>
      <c r="V6" s="21"/>
      <c r="W6" s="21">
        <v>603214</v>
      </c>
      <c r="X6" s="21">
        <v>485334</v>
      </c>
      <c r="Y6" s="21">
        <v>117880</v>
      </c>
      <c r="Z6" s="6">
        <v>24.29</v>
      </c>
      <c r="AA6" s="28">
        <v>2469249</v>
      </c>
    </row>
    <row r="7" spans="1:27" ht="13.5">
      <c r="A7" s="5" t="s">
        <v>33</v>
      </c>
      <c r="B7" s="3"/>
      <c r="C7" s="22">
        <v>20106817</v>
      </c>
      <c r="D7" s="22"/>
      <c r="E7" s="23">
        <v>9490000</v>
      </c>
      <c r="F7" s="24">
        <v>2321747</v>
      </c>
      <c r="G7" s="24"/>
      <c r="H7" s="24">
        <v>143308</v>
      </c>
      <c r="I7" s="24">
        <v>18607</v>
      </c>
      <c r="J7" s="24">
        <v>161915</v>
      </c>
      <c r="K7" s="24">
        <v>91639</v>
      </c>
      <c r="L7" s="24">
        <v>40800</v>
      </c>
      <c r="M7" s="24">
        <v>129349</v>
      </c>
      <c r="N7" s="24">
        <v>261788</v>
      </c>
      <c r="O7" s="24">
        <v>3298</v>
      </c>
      <c r="P7" s="24">
        <v>12639</v>
      </c>
      <c r="Q7" s="24"/>
      <c r="R7" s="24">
        <v>15937</v>
      </c>
      <c r="S7" s="24"/>
      <c r="T7" s="24"/>
      <c r="U7" s="24"/>
      <c r="V7" s="24"/>
      <c r="W7" s="24">
        <v>439640</v>
      </c>
      <c r="X7" s="24">
        <v>1184776</v>
      </c>
      <c r="Y7" s="24">
        <v>-745136</v>
      </c>
      <c r="Z7" s="7">
        <v>-62.89</v>
      </c>
      <c r="AA7" s="29">
        <v>2321747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30063000</v>
      </c>
      <c r="F9" s="18">
        <f t="shared" si="1"/>
        <v>33702281</v>
      </c>
      <c r="G9" s="18">
        <f t="shared" si="1"/>
        <v>1483160</v>
      </c>
      <c r="H9" s="18">
        <f t="shared" si="1"/>
        <v>1347803</v>
      </c>
      <c r="I9" s="18">
        <f t="shared" si="1"/>
        <v>4936710</v>
      </c>
      <c r="J9" s="18">
        <f t="shared" si="1"/>
        <v>7767673</v>
      </c>
      <c r="K9" s="18">
        <f t="shared" si="1"/>
        <v>2475661</v>
      </c>
      <c r="L9" s="18">
        <f t="shared" si="1"/>
        <v>5885459</v>
      </c>
      <c r="M9" s="18">
        <f t="shared" si="1"/>
        <v>2891633</v>
      </c>
      <c r="N9" s="18">
        <f t="shared" si="1"/>
        <v>11252753</v>
      </c>
      <c r="O9" s="18">
        <f t="shared" si="1"/>
        <v>2106425</v>
      </c>
      <c r="P9" s="18">
        <f t="shared" si="1"/>
        <v>1675984</v>
      </c>
      <c r="Q9" s="18">
        <f t="shared" si="1"/>
        <v>5017536</v>
      </c>
      <c r="R9" s="18">
        <f t="shared" si="1"/>
        <v>8799945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27820371</v>
      </c>
      <c r="X9" s="18">
        <f t="shared" si="1"/>
        <v>25686046</v>
      </c>
      <c r="Y9" s="18">
        <f t="shared" si="1"/>
        <v>2134325</v>
      </c>
      <c r="Z9" s="4">
        <f>+IF(X9&lt;&gt;0,+(Y9/X9)*100,0)</f>
        <v>8.309278119333742</v>
      </c>
      <c r="AA9" s="30">
        <f>SUM(AA10:AA14)</f>
        <v>33702281</v>
      </c>
    </row>
    <row r="10" spans="1:27" ht="13.5">
      <c r="A10" s="5" t="s">
        <v>36</v>
      </c>
      <c r="B10" s="3"/>
      <c r="C10" s="19"/>
      <c r="D10" s="19"/>
      <c r="E10" s="20">
        <v>11896000</v>
      </c>
      <c r="F10" s="21">
        <v>18238350</v>
      </c>
      <c r="G10" s="21">
        <v>9938</v>
      </c>
      <c r="H10" s="21">
        <v>1347803</v>
      </c>
      <c r="I10" s="21">
        <v>3394666</v>
      </c>
      <c r="J10" s="21">
        <v>4752407</v>
      </c>
      <c r="K10" s="21">
        <v>2370661</v>
      </c>
      <c r="L10" s="21">
        <v>1442467</v>
      </c>
      <c r="M10" s="21">
        <v>2059273</v>
      </c>
      <c r="N10" s="21">
        <v>5872401</v>
      </c>
      <c r="O10" s="21">
        <v>1863883</v>
      </c>
      <c r="P10" s="21">
        <v>1635984</v>
      </c>
      <c r="Q10" s="21">
        <v>1601050</v>
      </c>
      <c r="R10" s="21">
        <v>5100917</v>
      </c>
      <c r="S10" s="21"/>
      <c r="T10" s="21"/>
      <c r="U10" s="21"/>
      <c r="V10" s="21"/>
      <c r="W10" s="21">
        <v>15725725</v>
      </c>
      <c r="X10" s="21">
        <v>15628240</v>
      </c>
      <c r="Y10" s="21">
        <v>97485</v>
      </c>
      <c r="Z10" s="6">
        <v>0.62</v>
      </c>
      <c r="AA10" s="28">
        <v>18238350</v>
      </c>
    </row>
    <row r="11" spans="1:27" ht="13.5">
      <c r="A11" s="5" t="s">
        <v>37</v>
      </c>
      <c r="B11" s="3"/>
      <c r="C11" s="19"/>
      <c r="D11" s="19"/>
      <c r="E11" s="20">
        <v>4517000</v>
      </c>
      <c r="F11" s="21">
        <v>660000</v>
      </c>
      <c r="G11" s="21"/>
      <c r="H11" s="21"/>
      <c r="I11" s="21">
        <v>402812</v>
      </c>
      <c r="J11" s="21">
        <v>402812</v>
      </c>
      <c r="K11" s="21">
        <v>105000</v>
      </c>
      <c r="L11" s="21">
        <v>35000</v>
      </c>
      <c r="M11" s="21">
        <v>80000</v>
      </c>
      <c r="N11" s="21">
        <v>220000</v>
      </c>
      <c r="O11" s="21">
        <v>68640</v>
      </c>
      <c r="P11" s="21">
        <v>40000</v>
      </c>
      <c r="Q11" s="21"/>
      <c r="R11" s="21">
        <v>108640</v>
      </c>
      <c r="S11" s="21"/>
      <c r="T11" s="21"/>
      <c r="U11" s="21"/>
      <c r="V11" s="21"/>
      <c r="W11" s="21">
        <v>731452</v>
      </c>
      <c r="X11" s="21">
        <v>660000</v>
      </c>
      <c r="Y11" s="21">
        <v>71452</v>
      </c>
      <c r="Z11" s="6">
        <v>10.83</v>
      </c>
      <c r="AA11" s="28">
        <v>660000</v>
      </c>
    </row>
    <row r="12" spans="1:27" ht="13.5">
      <c r="A12" s="5" t="s">
        <v>38</v>
      </c>
      <c r="B12" s="3"/>
      <c r="C12" s="19"/>
      <c r="D12" s="19"/>
      <c r="E12" s="20">
        <v>1300000</v>
      </c>
      <c r="F12" s="21">
        <v>3097980</v>
      </c>
      <c r="G12" s="21">
        <v>1473222</v>
      </c>
      <c r="H12" s="21"/>
      <c r="I12" s="21">
        <v>697471</v>
      </c>
      <c r="J12" s="21">
        <v>2170693</v>
      </c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>
        <v>2170693</v>
      </c>
      <c r="X12" s="21">
        <v>2170693</v>
      </c>
      <c r="Y12" s="21"/>
      <c r="Z12" s="6"/>
      <c r="AA12" s="28">
        <v>3097980</v>
      </c>
    </row>
    <row r="13" spans="1:27" ht="13.5">
      <c r="A13" s="5" t="s">
        <v>39</v>
      </c>
      <c r="B13" s="3"/>
      <c r="C13" s="19"/>
      <c r="D13" s="19"/>
      <c r="E13" s="20">
        <v>12350000</v>
      </c>
      <c r="F13" s="21">
        <v>11705951</v>
      </c>
      <c r="G13" s="21"/>
      <c r="H13" s="21"/>
      <c r="I13" s="21">
        <v>441761</v>
      </c>
      <c r="J13" s="21">
        <v>441761</v>
      </c>
      <c r="K13" s="21"/>
      <c r="L13" s="21">
        <v>4407992</v>
      </c>
      <c r="M13" s="21">
        <v>752360</v>
      </c>
      <c r="N13" s="21">
        <v>5160352</v>
      </c>
      <c r="O13" s="21">
        <v>173902</v>
      </c>
      <c r="P13" s="21"/>
      <c r="Q13" s="21">
        <v>3416486</v>
      </c>
      <c r="R13" s="21">
        <v>3590388</v>
      </c>
      <c r="S13" s="21"/>
      <c r="T13" s="21"/>
      <c r="U13" s="21"/>
      <c r="V13" s="21"/>
      <c r="W13" s="21">
        <v>9192501</v>
      </c>
      <c r="X13" s="21">
        <v>7227113</v>
      </c>
      <c r="Y13" s="21">
        <v>1965388</v>
      </c>
      <c r="Z13" s="6">
        <v>27.19</v>
      </c>
      <c r="AA13" s="28">
        <v>11705951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35399200</v>
      </c>
      <c r="F15" s="18">
        <f t="shared" si="2"/>
        <v>20674200</v>
      </c>
      <c r="G15" s="18">
        <f t="shared" si="2"/>
        <v>179755</v>
      </c>
      <c r="H15" s="18">
        <f t="shared" si="2"/>
        <v>540555</v>
      </c>
      <c r="I15" s="18">
        <f t="shared" si="2"/>
        <v>1512398</v>
      </c>
      <c r="J15" s="18">
        <f t="shared" si="2"/>
        <v>2232708</v>
      </c>
      <c r="K15" s="18">
        <f t="shared" si="2"/>
        <v>384669</v>
      </c>
      <c r="L15" s="18">
        <f t="shared" si="2"/>
        <v>1231650</v>
      </c>
      <c r="M15" s="18">
        <f t="shared" si="2"/>
        <v>1702656</v>
      </c>
      <c r="N15" s="18">
        <f t="shared" si="2"/>
        <v>3318975</v>
      </c>
      <c r="O15" s="18">
        <f t="shared" si="2"/>
        <v>2489</v>
      </c>
      <c r="P15" s="18">
        <f t="shared" si="2"/>
        <v>691240</v>
      </c>
      <c r="Q15" s="18">
        <f t="shared" si="2"/>
        <v>1266164</v>
      </c>
      <c r="R15" s="18">
        <f t="shared" si="2"/>
        <v>1959893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7511576</v>
      </c>
      <c r="X15" s="18">
        <f t="shared" si="2"/>
        <v>12457051</v>
      </c>
      <c r="Y15" s="18">
        <f t="shared" si="2"/>
        <v>-4945475</v>
      </c>
      <c r="Z15" s="4">
        <f>+IF(X15&lt;&gt;0,+(Y15/X15)*100,0)</f>
        <v>-39.7002067343226</v>
      </c>
      <c r="AA15" s="30">
        <f>SUM(AA16:AA18)</f>
        <v>20674200</v>
      </c>
    </row>
    <row r="16" spans="1:27" ht="13.5">
      <c r="A16" s="5" t="s">
        <v>42</v>
      </c>
      <c r="B16" s="3"/>
      <c r="C16" s="19"/>
      <c r="D16" s="19"/>
      <c r="E16" s="20">
        <v>1200000</v>
      </c>
      <c r="F16" s="21">
        <v>1200000</v>
      </c>
      <c r="G16" s="21"/>
      <c r="H16" s="21">
        <v>18624</v>
      </c>
      <c r="I16" s="21"/>
      <c r="J16" s="21">
        <v>18624</v>
      </c>
      <c r="K16" s="21">
        <v>19591</v>
      </c>
      <c r="L16" s="21">
        <v>57831</v>
      </c>
      <c r="M16" s="21"/>
      <c r="N16" s="21">
        <v>77422</v>
      </c>
      <c r="O16" s="21">
        <v>2489</v>
      </c>
      <c r="P16" s="21"/>
      <c r="Q16" s="21">
        <v>17224</v>
      </c>
      <c r="R16" s="21">
        <v>19713</v>
      </c>
      <c r="S16" s="21"/>
      <c r="T16" s="21"/>
      <c r="U16" s="21"/>
      <c r="V16" s="21"/>
      <c r="W16" s="21">
        <v>115759</v>
      </c>
      <c r="X16" s="21">
        <v>600000</v>
      </c>
      <c r="Y16" s="21">
        <v>-484241</v>
      </c>
      <c r="Z16" s="6">
        <v>-80.71</v>
      </c>
      <c r="AA16" s="28">
        <v>1200000</v>
      </c>
    </row>
    <row r="17" spans="1:27" ht="13.5">
      <c r="A17" s="5" t="s">
        <v>43</v>
      </c>
      <c r="B17" s="3"/>
      <c r="C17" s="19"/>
      <c r="D17" s="19"/>
      <c r="E17" s="20">
        <v>34199200</v>
      </c>
      <c r="F17" s="21">
        <v>19474200</v>
      </c>
      <c r="G17" s="21">
        <v>179755</v>
      </c>
      <c r="H17" s="21">
        <v>521931</v>
      </c>
      <c r="I17" s="21">
        <v>1512398</v>
      </c>
      <c r="J17" s="21">
        <v>2214084</v>
      </c>
      <c r="K17" s="21">
        <v>365078</v>
      </c>
      <c r="L17" s="21">
        <v>1173819</v>
      </c>
      <c r="M17" s="21">
        <v>1702656</v>
      </c>
      <c r="N17" s="21">
        <v>3241553</v>
      </c>
      <c r="O17" s="21"/>
      <c r="P17" s="21">
        <v>691240</v>
      </c>
      <c r="Q17" s="21">
        <v>1248940</v>
      </c>
      <c r="R17" s="21">
        <v>1940180</v>
      </c>
      <c r="S17" s="21"/>
      <c r="T17" s="21"/>
      <c r="U17" s="21"/>
      <c r="V17" s="21"/>
      <c r="W17" s="21">
        <v>7395817</v>
      </c>
      <c r="X17" s="21">
        <v>11857051</v>
      </c>
      <c r="Y17" s="21">
        <v>-4461234</v>
      </c>
      <c r="Z17" s="6">
        <v>-37.63</v>
      </c>
      <c r="AA17" s="28">
        <v>19474200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101119</v>
      </c>
      <c r="D19" s="16">
        <f>SUM(D20:D23)</f>
        <v>0</v>
      </c>
      <c r="E19" s="17">
        <f t="shared" si="3"/>
        <v>142423058</v>
      </c>
      <c r="F19" s="18">
        <f t="shared" si="3"/>
        <v>133875431</v>
      </c>
      <c r="G19" s="18">
        <f t="shared" si="3"/>
        <v>12334550</v>
      </c>
      <c r="H19" s="18">
        <f t="shared" si="3"/>
        <v>7854512</v>
      </c>
      <c r="I19" s="18">
        <f t="shared" si="3"/>
        <v>3778561</v>
      </c>
      <c r="J19" s="18">
        <f t="shared" si="3"/>
        <v>23967623</v>
      </c>
      <c r="K19" s="18">
        <f t="shared" si="3"/>
        <v>9348166</v>
      </c>
      <c r="L19" s="18">
        <f t="shared" si="3"/>
        <v>14719145</v>
      </c>
      <c r="M19" s="18">
        <f t="shared" si="3"/>
        <v>6991762</v>
      </c>
      <c r="N19" s="18">
        <f t="shared" si="3"/>
        <v>31059073</v>
      </c>
      <c r="O19" s="18">
        <f t="shared" si="3"/>
        <v>1223009</v>
      </c>
      <c r="P19" s="18">
        <f t="shared" si="3"/>
        <v>615317</v>
      </c>
      <c r="Q19" s="18">
        <f t="shared" si="3"/>
        <v>4224454</v>
      </c>
      <c r="R19" s="18">
        <f t="shared" si="3"/>
        <v>6062780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61089476</v>
      </c>
      <c r="X19" s="18">
        <f t="shared" si="3"/>
        <v>85816721</v>
      </c>
      <c r="Y19" s="18">
        <f t="shared" si="3"/>
        <v>-24727245</v>
      </c>
      <c r="Z19" s="4">
        <f>+IF(X19&lt;&gt;0,+(Y19/X19)*100,0)</f>
        <v>-28.81401749199902</v>
      </c>
      <c r="AA19" s="30">
        <f>SUM(AA20:AA23)</f>
        <v>133875431</v>
      </c>
    </row>
    <row r="20" spans="1:27" ht="13.5">
      <c r="A20" s="5" t="s">
        <v>46</v>
      </c>
      <c r="B20" s="3"/>
      <c r="C20" s="19">
        <v>101119</v>
      </c>
      <c r="D20" s="19"/>
      <c r="E20" s="20">
        <v>40357480</v>
      </c>
      <c r="F20" s="21">
        <v>24163035</v>
      </c>
      <c r="G20" s="21"/>
      <c r="H20" s="21">
        <v>207196</v>
      </c>
      <c r="I20" s="21"/>
      <c r="J20" s="21">
        <v>207196</v>
      </c>
      <c r="K20" s="21">
        <v>1213084</v>
      </c>
      <c r="L20" s="21">
        <v>2659001</v>
      </c>
      <c r="M20" s="21">
        <v>1284256</v>
      </c>
      <c r="N20" s="21">
        <v>5156341</v>
      </c>
      <c r="O20" s="21">
        <v>471656</v>
      </c>
      <c r="P20" s="21">
        <v>27248</v>
      </c>
      <c r="Q20" s="21">
        <v>1831273</v>
      </c>
      <c r="R20" s="21">
        <v>2330177</v>
      </c>
      <c r="S20" s="21"/>
      <c r="T20" s="21"/>
      <c r="U20" s="21"/>
      <c r="V20" s="21"/>
      <c r="W20" s="21">
        <v>7693714</v>
      </c>
      <c r="X20" s="21">
        <v>12026971</v>
      </c>
      <c r="Y20" s="21">
        <v>-4333257</v>
      </c>
      <c r="Z20" s="6">
        <v>-36.03</v>
      </c>
      <c r="AA20" s="28">
        <v>24163035</v>
      </c>
    </row>
    <row r="21" spans="1:27" ht="13.5">
      <c r="A21" s="5" t="s">
        <v>47</v>
      </c>
      <c r="B21" s="3"/>
      <c r="C21" s="19"/>
      <c r="D21" s="19"/>
      <c r="E21" s="20">
        <v>67230610</v>
      </c>
      <c r="F21" s="21">
        <v>80768317</v>
      </c>
      <c r="G21" s="21">
        <v>12334550</v>
      </c>
      <c r="H21" s="21">
        <v>7095025</v>
      </c>
      <c r="I21" s="21">
        <v>3488843</v>
      </c>
      <c r="J21" s="21">
        <v>22918418</v>
      </c>
      <c r="K21" s="21">
        <v>7775033</v>
      </c>
      <c r="L21" s="21">
        <v>12060144</v>
      </c>
      <c r="M21" s="21">
        <v>4844942</v>
      </c>
      <c r="N21" s="21">
        <v>24680119</v>
      </c>
      <c r="O21" s="21">
        <v>39510</v>
      </c>
      <c r="P21" s="21">
        <v>564019</v>
      </c>
      <c r="Q21" s="21">
        <v>1716941</v>
      </c>
      <c r="R21" s="21">
        <v>2320470</v>
      </c>
      <c r="S21" s="21"/>
      <c r="T21" s="21"/>
      <c r="U21" s="21"/>
      <c r="V21" s="21"/>
      <c r="W21" s="21">
        <v>49919007</v>
      </c>
      <c r="X21" s="21">
        <v>60983201</v>
      </c>
      <c r="Y21" s="21">
        <v>-11064194</v>
      </c>
      <c r="Z21" s="6">
        <v>-18.14</v>
      </c>
      <c r="AA21" s="28">
        <v>80768317</v>
      </c>
    </row>
    <row r="22" spans="1:27" ht="13.5">
      <c r="A22" s="5" t="s">
        <v>48</v>
      </c>
      <c r="B22" s="3"/>
      <c r="C22" s="22"/>
      <c r="D22" s="22"/>
      <c r="E22" s="23">
        <v>30884968</v>
      </c>
      <c r="F22" s="24">
        <v>26244079</v>
      </c>
      <c r="G22" s="24"/>
      <c r="H22" s="24">
        <v>552291</v>
      </c>
      <c r="I22" s="24">
        <v>252577</v>
      </c>
      <c r="J22" s="24">
        <v>804868</v>
      </c>
      <c r="K22" s="24">
        <v>360049</v>
      </c>
      <c r="L22" s="24"/>
      <c r="M22" s="24">
        <v>540824</v>
      </c>
      <c r="N22" s="24">
        <v>900873</v>
      </c>
      <c r="O22" s="24">
        <v>711843</v>
      </c>
      <c r="P22" s="24">
        <v>24050</v>
      </c>
      <c r="Q22" s="24">
        <v>606675</v>
      </c>
      <c r="R22" s="24">
        <v>1342568</v>
      </c>
      <c r="S22" s="24"/>
      <c r="T22" s="24"/>
      <c r="U22" s="24"/>
      <c r="V22" s="24"/>
      <c r="W22" s="24">
        <v>3048309</v>
      </c>
      <c r="X22" s="24">
        <v>11247668</v>
      </c>
      <c r="Y22" s="24">
        <v>-8199359</v>
      </c>
      <c r="Z22" s="7">
        <v>-72.9</v>
      </c>
      <c r="AA22" s="29">
        <v>26244079</v>
      </c>
    </row>
    <row r="23" spans="1:27" ht="13.5">
      <c r="A23" s="5" t="s">
        <v>49</v>
      </c>
      <c r="B23" s="3"/>
      <c r="C23" s="19"/>
      <c r="D23" s="19"/>
      <c r="E23" s="20">
        <v>3950000</v>
      </c>
      <c r="F23" s="21">
        <v>2700000</v>
      </c>
      <c r="G23" s="21"/>
      <c r="H23" s="21"/>
      <c r="I23" s="21">
        <v>37141</v>
      </c>
      <c r="J23" s="21">
        <v>37141</v>
      </c>
      <c r="K23" s="21"/>
      <c r="L23" s="21"/>
      <c r="M23" s="21">
        <v>321740</v>
      </c>
      <c r="N23" s="21">
        <v>321740</v>
      </c>
      <c r="O23" s="21"/>
      <c r="P23" s="21"/>
      <c r="Q23" s="21">
        <v>69565</v>
      </c>
      <c r="R23" s="21">
        <v>69565</v>
      </c>
      <c r="S23" s="21"/>
      <c r="T23" s="21"/>
      <c r="U23" s="21"/>
      <c r="V23" s="21"/>
      <c r="W23" s="21">
        <v>428446</v>
      </c>
      <c r="X23" s="21">
        <v>1558881</v>
      </c>
      <c r="Y23" s="21">
        <v>-1130435</v>
      </c>
      <c r="Z23" s="6">
        <v>-72.52</v>
      </c>
      <c r="AA23" s="28">
        <v>2700000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20207936</v>
      </c>
      <c r="D25" s="50">
        <f>+D5+D9+D15+D19+D24</f>
        <v>0</v>
      </c>
      <c r="E25" s="51">
        <f t="shared" si="4"/>
        <v>217575258</v>
      </c>
      <c r="F25" s="52">
        <f t="shared" si="4"/>
        <v>193042908</v>
      </c>
      <c r="G25" s="52">
        <f t="shared" si="4"/>
        <v>13998064</v>
      </c>
      <c r="H25" s="52">
        <f t="shared" si="4"/>
        <v>9886178</v>
      </c>
      <c r="I25" s="52">
        <f t="shared" si="4"/>
        <v>10246276</v>
      </c>
      <c r="J25" s="52">
        <f t="shared" si="4"/>
        <v>34130518</v>
      </c>
      <c r="K25" s="52">
        <f t="shared" si="4"/>
        <v>12307785</v>
      </c>
      <c r="L25" s="52">
        <f t="shared" si="4"/>
        <v>22027054</v>
      </c>
      <c r="M25" s="52">
        <f t="shared" si="4"/>
        <v>12015975</v>
      </c>
      <c r="N25" s="52">
        <f t="shared" si="4"/>
        <v>46350814</v>
      </c>
      <c r="O25" s="52">
        <f t="shared" si="4"/>
        <v>3359711</v>
      </c>
      <c r="P25" s="52">
        <f t="shared" si="4"/>
        <v>3115080</v>
      </c>
      <c r="Q25" s="52">
        <f t="shared" si="4"/>
        <v>10508154</v>
      </c>
      <c r="R25" s="52">
        <f t="shared" si="4"/>
        <v>16982945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97464277</v>
      </c>
      <c r="X25" s="52">
        <f t="shared" si="4"/>
        <v>125629928</v>
      </c>
      <c r="Y25" s="52">
        <f t="shared" si="4"/>
        <v>-28165651</v>
      </c>
      <c r="Z25" s="53">
        <f>+IF(X25&lt;&gt;0,+(Y25/X25)*100,0)</f>
        <v>-22.419539235905635</v>
      </c>
      <c r="AA25" s="54">
        <f>+AA5+AA9+AA15+AA19+AA24</f>
        <v>193042908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>
        <v>41168200</v>
      </c>
      <c r="F28" s="21">
        <v>38637774</v>
      </c>
      <c r="G28" s="21"/>
      <c r="H28" s="21">
        <v>1722221</v>
      </c>
      <c r="I28" s="21">
        <v>3440633</v>
      </c>
      <c r="J28" s="21">
        <v>5162854</v>
      </c>
      <c r="K28" s="21">
        <v>7113243</v>
      </c>
      <c r="L28" s="21">
        <v>2624960</v>
      </c>
      <c r="M28" s="21">
        <v>4577566</v>
      </c>
      <c r="N28" s="21">
        <v>14315769</v>
      </c>
      <c r="O28" s="21">
        <v>1907053</v>
      </c>
      <c r="P28" s="21">
        <v>2079302</v>
      </c>
      <c r="Q28" s="21">
        <v>1835708</v>
      </c>
      <c r="R28" s="21">
        <v>5822063</v>
      </c>
      <c r="S28" s="21"/>
      <c r="T28" s="21"/>
      <c r="U28" s="21"/>
      <c r="V28" s="21"/>
      <c r="W28" s="21">
        <v>25300686</v>
      </c>
      <c r="X28" s="21">
        <v>30733309</v>
      </c>
      <c r="Y28" s="21">
        <v>-5432623</v>
      </c>
      <c r="Z28" s="6">
        <v>-17.68</v>
      </c>
      <c r="AA28" s="19">
        <v>38637774</v>
      </c>
    </row>
    <row r="29" spans="1:27" ht="13.5">
      <c r="A29" s="56" t="s">
        <v>55</v>
      </c>
      <c r="B29" s="3"/>
      <c r="C29" s="19"/>
      <c r="D29" s="19"/>
      <c r="E29" s="20">
        <v>12350000</v>
      </c>
      <c r="F29" s="21">
        <v>15388931</v>
      </c>
      <c r="G29" s="21">
        <v>1473222</v>
      </c>
      <c r="H29" s="21"/>
      <c r="I29" s="21">
        <v>1139232</v>
      </c>
      <c r="J29" s="21">
        <v>2612454</v>
      </c>
      <c r="K29" s="21"/>
      <c r="L29" s="21">
        <v>4407992</v>
      </c>
      <c r="M29" s="21">
        <v>752360</v>
      </c>
      <c r="N29" s="21">
        <v>5160352</v>
      </c>
      <c r="O29" s="21">
        <v>173902</v>
      </c>
      <c r="P29" s="21"/>
      <c r="Q29" s="21">
        <v>3416486</v>
      </c>
      <c r="R29" s="21">
        <v>3590388</v>
      </c>
      <c r="S29" s="21"/>
      <c r="T29" s="21"/>
      <c r="U29" s="21"/>
      <c r="V29" s="21"/>
      <c r="W29" s="21">
        <v>11363194</v>
      </c>
      <c r="X29" s="21">
        <v>9397806</v>
      </c>
      <c r="Y29" s="21">
        <v>1965388</v>
      </c>
      <c r="Z29" s="6">
        <v>20.91</v>
      </c>
      <c r="AA29" s="28">
        <v>15388931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53518200</v>
      </c>
      <c r="F32" s="27">
        <f t="shared" si="5"/>
        <v>54026705</v>
      </c>
      <c r="G32" s="27">
        <f t="shared" si="5"/>
        <v>1473222</v>
      </c>
      <c r="H32" s="27">
        <f t="shared" si="5"/>
        <v>1722221</v>
      </c>
      <c r="I32" s="27">
        <f t="shared" si="5"/>
        <v>4579865</v>
      </c>
      <c r="J32" s="27">
        <f t="shared" si="5"/>
        <v>7775308</v>
      </c>
      <c r="K32" s="27">
        <f t="shared" si="5"/>
        <v>7113243</v>
      </c>
      <c r="L32" s="27">
        <f t="shared" si="5"/>
        <v>7032952</v>
      </c>
      <c r="M32" s="27">
        <f t="shared" si="5"/>
        <v>5329926</v>
      </c>
      <c r="N32" s="27">
        <f t="shared" si="5"/>
        <v>19476121</v>
      </c>
      <c r="O32" s="27">
        <f t="shared" si="5"/>
        <v>2080955</v>
      </c>
      <c r="P32" s="27">
        <f t="shared" si="5"/>
        <v>2079302</v>
      </c>
      <c r="Q32" s="27">
        <f t="shared" si="5"/>
        <v>5252194</v>
      </c>
      <c r="R32" s="27">
        <f t="shared" si="5"/>
        <v>9412451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36663880</v>
      </c>
      <c r="X32" s="27">
        <f t="shared" si="5"/>
        <v>40131115</v>
      </c>
      <c r="Y32" s="27">
        <f t="shared" si="5"/>
        <v>-3467235</v>
      </c>
      <c r="Z32" s="13">
        <f>+IF(X32&lt;&gt;0,+(Y32/X32)*100,0)</f>
        <v>-8.63976742236043</v>
      </c>
      <c r="AA32" s="31">
        <f>SUM(AA28:AA31)</f>
        <v>54026705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71367058</v>
      </c>
      <c r="F34" s="21">
        <v>73444755</v>
      </c>
      <c r="G34" s="21">
        <v>12334550</v>
      </c>
      <c r="H34" s="21">
        <v>2849134</v>
      </c>
      <c r="I34" s="21">
        <v>2126173</v>
      </c>
      <c r="J34" s="21">
        <v>17309857</v>
      </c>
      <c r="K34" s="21">
        <v>3398918</v>
      </c>
      <c r="L34" s="21">
        <v>2039712</v>
      </c>
      <c r="M34" s="21">
        <v>3739491</v>
      </c>
      <c r="N34" s="21">
        <v>9178121</v>
      </c>
      <c r="O34" s="21">
        <v>2976617</v>
      </c>
      <c r="P34" s="21">
        <v>135856</v>
      </c>
      <c r="Q34" s="21">
        <v>3475913</v>
      </c>
      <c r="R34" s="21">
        <v>6588386</v>
      </c>
      <c r="S34" s="21"/>
      <c r="T34" s="21"/>
      <c r="U34" s="21"/>
      <c r="V34" s="21"/>
      <c r="W34" s="21">
        <v>33076364</v>
      </c>
      <c r="X34" s="21">
        <v>42605778</v>
      </c>
      <c r="Y34" s="21">
        <v>-9529414</v>
      </c>
      <c r="Z34" s="6">
        <v>-22.37</v>
      </c>
      <c r="AA34" s="28">
        <v>73444755</v>
      </c>
    </row>
    <row r="35" spans="1:27" ht="13.5">
      <c r="A35" s="59" t="s">
        <v>61</v>
      </c>
      <c r="B35" s="3"/>
      <c r="C35" s="19">
        <v>101119</v>
      </c>
      <c r="D35" s="19"/>
      <c r="E35" s="20">
        <v>92690000</v>
      </c>
      <c r="F35" s="21">
        <v>65571448</v>
      </c>
      <c r="G35" s="21">
        <v>190292</v>
      </c>
      <c r="H35" s="21">
        <v>5314823</v>
      </c>
      <c r="I35" s="21">
        <v>3540238</v>
      </c>
      <c r="J35" s="21">
        <v>9045353</v>
      </c>
      <c r="K35" s="21">
        <v>1795624</v>
      </c>
      <c r="L35" s="21">
        <v>12954390</v>
      </c>
      <c r="M35" s="21">
        <v>2946558</v>
      </c>
      <c r="N35" s="21">
        <v>17696572</v>
      </c>
      <c r="O35" s="21">
        <v>-1697861</v>
      </c>
      <c r="P35" s="21">
        <v>899922</v>
      </c>
      <c r="Q35" s="21">
        <v>1780047</v>
      </c>
      <c r="R35" s="21">
        <v>982108</v>
      </c>
      <c r="S35" s="21"/>
      <c r="T35" s="21"/>
      <c r="U35" s="21"/>
      <c r="V35" s="21"/>
      <c r="W35" s="21">
        <v>27724033</v>
      </c>
      <c r="X35" s="21">
        <v>42893035</v>
      </c>
      <c r="Y35" s="21">
        <v>-15169002</v>
      </c>
      <c r="Z35" s="6">
        <v>-35.36</v>
      </c>
      <c r="AA35" s="28">
        <v>65571448</v>
      </c>
    </row>
    <row r="36" spans="1:27" ht="13.5">
      <c r="A36" s="60" t="s">
        <v>62</v>
      </c>
      <c r="B36" s="10"/>
      <c r="C36" s="61">
        <f aca="true" t="shared" si="6" ref="C36:Y36">SUM(C32:C35)</f>
        <v>101119</v>
      </c>
      <c r="D36" s="61">
        <f>SUM(D32:D35)</f>
        <v>0</v>
      </c>
      <c r="E36" s="62">
        <f t="shared" si="6"/>
        <v>217575258</v>
      </c>
      <c r="F36" s="63">
        <f t="shared" si="6"/>
        <v>193042908</v>
      </c>
      <c r="G36" s="63">
        <f t="shared" si="6"/>
        <v>13998064</v>
      </c>
      <c r="H36" s="63">
        <f t="shared" si="6"/>
        <v>9886178</v>
      </c>
      <c r="I36" s="63">
        <f t="shared" si="6"/>
        <v>10246276</v>
      </c>
      <c r="J36" s="63">
        <f t="shared" si="6"/>
        <v>34130518</v>
      </c>
      <c r="K36" s="63">
        <f t="shared" si="6"/>
        <v>12307785</v>
      </c>
      <c r="L36" s="63">
        <f t="shared" si="6"/>
        <v>22027054</v>
      </c>
      <c r="M36" s="63">
        <f t="shared" si="6"/>
        <v>12015975</v>
      </c>
      <c r="N36" s="63">
        <f t="shared" si="6"/>
        <v>46350814</v>
      </c>
      <c r="O36" s="63">
        <f t="shared" si="6"/>
        <v>3359711</v>
      </c>
      <c r="P36" s="63">
        <f t="shared" si="6"/>
        <v>3115080</v>
      </c>
      <c r="Q36" s="63">
        <f t="shared" si="6"/>
        <v>10508154</v>
      </c>
      <c r="R36" s="63">
        <f t="shared" si="6"/>
        <v>16982945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97464277</v>
      </c>
      <c r="X36" s="63">
        <f t="shared" si="6"/>
        <v>125629928</v>
      </c>
      <c r="Y36" s="63">
        <f t="shared" si="6"/>
        <v>-28165651</v>
      </c>
      <c r="Z36" s="64">
        <f>+IF(X36&lt;&gt;0,+(Y36/X36)*100,0)</f>
        <v>-22.419539235905635</v>
      </c>
      <c r="AA36" s="65">
        <f>SUM(AA32:AA35)</f>
        <v>193042908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5125913</v>
      </c>
      <c r="D5" s="16">
        <f>SUM(D6:D8)</f>
        <v>0</v>
      </c>
      <c r="E5" s="17">
        <f t="shared" si="0"/>
        <v>3572668</v>
      </c>
      <c r="F5" s="18">
        <f t="shared" si="0"/>
        <v>6042367</v>
      </c>
      <c r="G5" s="18">
        <f t="shared" si="0"/>
        <v>0</v>
      </c>
      <c r="H5" s="18">
        <f t="shared" si="0"/>
        <v>0</v>
      </c>
      <c r="I5" s="18">
        <f t="shared" si="0"/>
        <v>305300</v>
      </c>
      <c r="J5" s="18">
        <f t="shared" si="0"/>
        <v>305300</v>
      </c>
      <c r="K5" s="18">
        <f t="shared" si="0"/>
        <v>54085</v>
      </c>
      <c r="L5" s="18">
        <f t="shared" si="0"/>
        <v>0</v>
      </c>
      <c r="M5" s="18">
        <f t="shared" si="0"/>
        <v>0</v>
      </c>
      <c r="N5" s="18">
        <f t="shared" si="0"/>
        <v>54085</v>
      </c>
      <c r="O5" s="18">
        <f t="shared" si="0"/>
        <v>0</v>
      </c>
      <c r="P5" s="18">
        <f t="shared" si="0"/>
        <v>62017</v>
      </c>
      <c r="Q5" s="18">
        <f t="shared" si="0"/>
        <v>21795</v>
      </c>
      <c r="R5" s="18">
        <f t="shared" si="0"/>
        <v>83812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443197</v>
      </c>
      <c r="X5" s="18">
        <f t="shared" si="0"/>
        <v>5839952</v>
      </c>
      <c r="Y5" s="18">
        <f t="shared" si="0"/>
        <v>-5396755</v>
      </c>
      <c r="Z5" s="4">
        <f>+IF(X5&lt;&gt;0,+(Y5/X5)*100,0)</f>
        <v>-92.4109478982019</v>
      </c>
      <c r="AA5" s="16">
        <f>SUM(AA6:AA8)</f>
        <v>6042367</v>
      </c>
    </row>
    <row r="6" spans="1:27" ht="13.5">
      <c r="A6" s="5" t="s">
        <v>32</v>
      </c>
      <c r="B6" s="3"/>
      <c r="C6" s="19">
        <v>2219114</v>
      </c>
      <c r="D6" s="19"/>
      <c r="E6" s="20">
        <v>1572668</v>
      </c>
      <c r="F6" s="21">
        <v>2269685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2209685</v>
      </c>
      <c r="Y6" s="21">
        <v>-2209685</v>
      </c>
      <c r="Z6" s="6">
        <v>-100</v>
      </c>
      <c r="AA6" s="28">
        <v>2269685</v>
      </c>
    </row>
    <row r="7" spans="1:27" ht="13.5">
      <c r="A7" s="5" t="s">
        <v>33</v>
      </c>
      <c r="B7" s="3"/>
      <c r="C7" s="22">
        <v>2906799</v>
      </c>
      <c r="D7" s="22"/>
      <c r="E7" s="23">
        <v>2000000</v>
      </c>
      <c r="F7" s="24">
        <v>3772682</v>
      </c>
      <c r="G7" s="24"/>
      <c r="H7" s="24"/>
      <c r="I7" s="24">
        <v>305300</v>
      </c>
      <c r="J7" s="24">
        <v>305300</v>
      </c>
      <c r="K7" s="24">
        <v>54085</v>
      </c>
      <c r="L7" s="24"/>
      <c r="M7" s="24"/>
      <c r="N7" s="24">
        <v>54085</v>
      </c>
      <c r="O7" s="24"/>
      <c r="P7" s="24">
        <v>62017</v>
      </c>
      <c r="Q7" s="24">
        <v>21795</v>
      </c>
      <c r="R7" s="24">
        <v>83812</v>
      </c>
      <c r="S7" s="24"/>
      <c r="T7" s="24"/>
      <c r="U7" s="24"/>
      <c r="V7" s="24"/>
      <c r="W7" s="24">
        <v>443197</v>
      </c>
      <c r="X7" s="24">
        <v>3630267</v>
      </c>
      <c r="Y7" s="24">
        <v>-3187070</v>
      </c>
      <c r="Z7" s="7">
        <v>-87.79</v>
      </c>
      <c r="AA7" s="29">
        <v>3772682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182103</v>
      </c>
      <c r="D9" s="16">
        <f>SUM(D10:D14)</f>
        <v>0</v>
      </c>
      <c r="E9" s="17">
        <f t="shared" si="1"/>
        <v>0</v>
      </c>
      <c r="F9" s="18">
        <f t="shared" si="1"/>
        <v>7239513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14700</v>
      </c>
      <c r="M9" s="18">
        <f t="shared" si="1"/>
        <v>4988827</v>
      </c>
      <c r="N9" s="18">
        <f t="shared" si="1"/>
        <v>5003527</v>
      </c>
      <c r="O9" s="18">
        <f t="shared" si="1"/>
        <v>687012</v>
      </c>
      <c r="P9" s="18">
        <f t="shared" si="1"/>
        <v>0</v>
      </c>
      <c r="Q9" s="18">
        <f t="shared" si="1"/>
        <v>75200</v>
      </c>
      <c r="R9" s="18">
        <f t="shared" si="1"/>
        <v>762212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5765739</v>
      </c>
      <c r="X9" s="18">
        <f t="shared" si="1"/>
        <v>5467105</v>
      </c>
      <c r="Y9" s="18">
        <f t="shared" si="1"/>
        <v>298634</v>
      </c>
      <c r="Z9" s="4">
        <f>+IF(X9&lt;&gt;0,+(Y9/X9)*100,0)</f>
        <v>5.462379083628355</v>
      </c>
      <c r="AA9" s="30">
        <f>SUM(AA10:AA14)</f>
        <v>7239513</v>
      </c>
    </row>
    <row r="10" spans="1:27" ht="13.5">
      <c r="A10" s="5" t="s">
        <v>36</v>
      </c>
      <c r="B10" s="3"/>
      <c r="C10" s="19">
        <v>53376</v>
      </c>
      <c r="D10" s="19"/>
      <c r="E10" s="20"/>
      <c r="F10" s="21">
        <v>22000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5500</v>
      </c>
      <c r="Y10" s="21">
        <v>-5500</v>
      </c>
      <c r="Z10" s="6">
        <v>-100</v>
      </c>
      <c r="AA10" s="28">
        <v>22000</v>
      </c>
    </row>
    <row r="11" spans="1:27" ht="13.5">
      <c r="A11" s="5" t="s">
        <v>37</v>
      </c>
      <c r="B11" s="3"/>
      <c r="C11" s="19">
        <v>-1359377</v>
      </c>
      <c r="D11" s="19"/>
      <c r="E11" s="20"/>
      <c r="F11" s="21">
        <v>450000</v>
      </c>
      <c r="G11" s="21"/>
      <c r="H11" s="21"/>
      <c r="I11" s="21"/>
      <c r="J11" s="21"/>
      <c r="K11" s="21"/>
      <c r="L11" s="21">
        <v>14700</v>
      </c>
      <c r="M11" s="21">
        <v>-14700</v>
      </c>
      <c r="N11" s="21"/>
      <c r="O11" s="21"/>
      <c r="P11" s="21"/>
      <c r="Q11" s="21">
        <v>75200</v>
      </c>
      <c r="R11" s="21">
        <v>75200</v>
      </c>
      <c r="S11" s="21"/>
      <c r="T11" s="21"/>
      <c r="U11" s="21"/>
      <c r="V11" s="21"/>
      <c r="W11" s="21">
        <v>75200</v>
      </c>
      <c r="X11" s="21">
        <v>324999</v>
      </c>
      <c r="Y11" s="21">
        <v>-249799</v>
      </c>
      <c r="Z11" s="6">
        <v>-76.86</v>
      </c>
      <c r="AA11" s="28">
        <v>450000</v>
      </c>
    </row>
    <row r="12" spans="1:27" ht="13.5">
      <c r="A12" s="5" t="s">
        <v>38</v>
      </c>
      <c r="B12" s="3"/>
      <c r="C12" s="19">
        <v>1431870</v>
      </c>
      <c r="D12" s="19"/>
      <c r="E12" s="20"/>
      <c r="F12" s="21">
        <v>4467513</v>
      </c>
      <c r="G12" s="21"/>
      <c r="H12" s="21"/>
      <c r="I12" s="21"/>
      <c r="J12" s="21"/>
      <c r="K12" s="21"/>
      <c r="L12" s="21"/>
      <c r="M12" s="21">
        <v>2748047</v>
      </c>
      <c r="N12" s="21">
        <v>2748047</v>
      </c>
      <c r="O12" s="21">
        <v>687012</v>
      </c>
      <c r="P12" s="21"/>
      <c r="Q12" s="21"/>
      <c r="R12" s="21">
        <v>687012</v>
      </c>
      <c r="S12" s="21"/>
      <c r="T12" s="21"/>
      <c r="U12" s="21"/>
      <c r="V12" s="21"/>
      <c r="W12" s="21">
        <v>3435059</v>
      </c>
      <c r="X12" s="21">
        <v>2836606</v>
      </c>
      <c r="Y12" s="21">
        <v>598453</v>
      </c>
      <c r="Z12" s="6">
        <v>21.1</v>
      </c>
      <c r="AA12" s="28">
        <v>4467513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56234</v>
      </c>
      <c r="D14" s="22"/>
      <c r="E14" s="23"/>
      <c r="F14" s="24">
        <v>2300000</v>
      </c>
      <c r="G14" s="24"/>
      <c r="H14" s="24"/>
      <c r="I14" s="24"/>
      <c r="J14" s="24"/>
      <c r="K14" s="24"/>
      <c r="L14" s="24"/>
      <c r="M14" s="24">
        <v>2255480</v>
      </c>
      <c r="N14" s="24">
        <v>2255480</v>
      </c>
      <c r="O14" s="24"/>
      <c r="P14" s="24"/>
      <c r="Q14" s="24"/>
      <c r="R14" s="24"/>
      <c r="S14" s="24"/>
      <c r="T14" s="24"/>
      <c r="U14" s="24"/>
      <c r="V14" s="24"/>
      <c r="W14" s="24">
        <v>2255480</v>
      </c>
      <c r="X14" s="24">
        <v>2300000</v>
      </c>
      <c r="Y14" s="24">
        <v>-44520</v>
      </c>
      <c r="Z14" s="7">
        <v>-1.94</v>
      </c>
      <c r="AA14" s="29">
        <v>2300000</v>
      </c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28000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7000</v>
      </c>
      <c r="Y15" s="18">
        <f t="shared" si="2"/>
        <v>-7000</v>
      </c>
      <c r="Z15" s="4">
        <f>+IF(X15&lt;&gt;0,+(Y15/X15)*100,0)</f>
        <v>-100</v>
      </c>
      <c r="AA15" s="30">
        <f>SUM(AA16:AA18)</f>
        <v>28000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>
        <v>28000</v>
      </c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>
        <v>7000</v>
      </c>
      <c r="Y18" s="21">
        <v>-7000</v>
      </c>
      <c r="Z18" s="6">
        <v>-100</v>
      </c>
      <c r="AA18" s="28">
        <v>28000</v>
      </c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5308016</v>
      </c>
      <c r="D25" s="50">
        <f>+D5+D9+D15+D19+D24</f>
        <v>0</v>
      </c>
      <c r="E25" s="51">
        <f t="shared" si="4"/>
        <v>3572668</v>
      </c>
      <c r="F25" s="52">
        <f t="shared" si="4"/>
        <v>13309880</v>
      </c>
      <c r="G25" s="52">
        <f t="shared" si="4"/>
        <v>0</v>
      </c>
      <c r="H25" s="52">
        <f t="shared" si="4"/>
        <v>0</v>
      </c>
      <c r="I25" s="52">
        <f t="shared" si="4"/>
        <v>305300</v>
      </c>
      <c r="J25" s="52">
        <f t="shared" si="4"/>
        <v>305300</v>
      </c>
      <c r="K25" s="52">
        <f t="shared" si="4"/>
        <v>54085</v>
      </c>
      <c r="L25" s="52">
        <f t="shared" si="4"/>
        <v>14700</v>
      </c>
      <c r="M25" s="52">
        <f t="shared" si="4"/>
        <v>4988827</v>
      </c>
      <c r="N25" s="52">
        <f t="shared" si="4"/>
        <v>5057612</v>
      </c>
      <c r="O25" s="52">
        <f t="shared" si="4"/>
        <v>687012</v>
      </c>
      <c r="P25" s="52">
        <f t="shared" si="4"/>
        <v>62017</v>
      </c>
      <c r="Q25" s="52">
        <f t="shared" si="4"/>
        <v>96995</v>
      </c>
      <c r="R25" s="52">
        <f t="shared" si="4"/>
        <v>846024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6208936</v>
      </c>
      <c r="X25" s="52">
        <f t="shared" si="4"/>
        <v>11314057</v>
      </c>
      <c r="Y25" s="52">
        <f t="shared" si="4"/>
        <v>-5105121</v>
      </c>
      <c r="Z25" s="53">
        <f>+IF(X25&lt;&gt;0,+(Y25/X25)*100,0)</f>
        <v>-45.12193106327819</v>
      </c>
      <c r="AA25" s="54">
        <f>+AA5+AA9+AA15+AA19+AA24</f>
        <v>13309880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7108</v>
      </c>
      <c r="D35" s="19"/>
      <c r="E35" s="20"/>
      <c r="F35" s="21">
        <v>2830000</v>
      </c>
      <c r="G35" s="21"/>
      <c r="H35" s="21"/>
      <c r="I35" s="21"/>
      <c r="J35" s="21"/>
      <c r="K35" s="21"/>
      <c r="L35" s="21">
        <v>14700</v>
      </c>
      <c r="M35" s="21">
        <v>2240780</v>
      </c>
      <c r="N35" s="21">
        <v>2255480</v>
      </c>
      <c r="O35" s="21"/>
      <c r="P35" s="21"/>
      <c r="Q35" s="21">
        <v>75200</v>
      </c>
      <c r="R35" s="21">
        <v>75200</v>
      </c>
      <c r="S35" s="21"/>
      <c r="T35" s="21"/>
      <c r="U35" s="21"/>
      <c r="V35" s="21"/>
      <c r="W35" s="21">
        <v>2330680</v>
      </c>
      <c r="X35" s="21">
        <v>2644999</v>
      </c>
      <c r="Y35" s="21">
        <v>-314319</v>
      </c>
      <c r="Z35" s="6">
        <v>-11.88</v>
      </c>
      <c r="AA35" s="28">
        <v>2830000</v>
      </c>
    </row>
    <row r="36" spans="1:27" ht="13.5">
      <c r="A36" s="60" t="s">
        <v>62</v>
      </c>
      <c r="B36" s="10"/>
      <c r="C36" s="61">
        <f aca="true" t="shared" si="6" ref="C36:Y36">SUM(C32:C35)</f>
        <v>7108</v>
      </c>
      <c r="D36" s="61">
        <f>SUM(D32:D35)</f>
        <v>0</v>
      </c>
      <c r="E36" s="62">
        <f t="shared" si="6"/>
        <v>0</v>
      </c>
      <c r="F36" s="63">
        <f t="shared" si="6"/>
        <v>2830000</v>
      </c>
      <c r="G36" s="63">
        <f t="shared" si="6"/>
        <v>0</v>
      </c>
      <c r="H36" s="63">
        <f t="shared" si="6"/>
        <v>0</v>
      </c>
      <c r="I36" s="63">
        <f t="shared" si="6"/>
        <v>0</v>
      </c>
      <c r="J36" s="63">
        <f t="shared" si="6"/>
        <v>0</v>
      </c>
      <c r="K36" s="63">
        <f t="shared" si="6"/>
        <v>0</v>
      </c>
      <c r="L36" s="63">
        <f t="shared" si="6"/>
        <v>14700</v>
      </c>
      <c r="M36" s="63">
        <f t="shared" si="6"/>
        <v>2240780</v>
      </c>
      <c r="N36" s="63">
        <f t="shared" si="6"/>
        <v>2255480</v>
      </c>
      <c r="O36" s="63">
        <f t="shared" si="6"/>
        <v>0</v>
      </c>
      <c r="P36" s="63">
        <f t="shared" si="6"/>
        <v>0</v>
      </c>
      <c r="Q36" s="63">
        <f t="shared" si="6"/>
        <v>75200</v>
      </c>
      <c r="R36" s="63">
        <f t="shared" si="6"/>
        <v>75200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2330680</v>
      </c>
      <c r="X36" s="63">
        <f t="shared" si="6"/>
        <v>2644999</v>
      </c>
      <c r="Y36" s="63">
        <f t="shared" si="6"/>
        <v>-314319</v>
      </c>
      <c r="Z36" s="64">
        <f>+IF(X36&lt;&gt;0,+(Y36/X36)*100,0)</f>
        <v>-11.88352056087734</v>
      </c>
      <c r="AA36" s="65">
        <f>SUM(AA32:AA35)</f>
        <v>2830000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61929</v>
      </c>
      <c r="D5" s="16">
        <f>SUM(D6:D8)</f>
        <v>0</v>
      </c>
      <c r="E5" s="17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0</v>
      </c>
      <c r="Q5" s="18">
        <f t="shared" si="0"/>
        <v>0</v>
      </c>
      <c r="R5" s="18">
        <f t="shared" si="0"/>
        <v>0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4">
        <f>+IF(X5&lt;&gt;0,+(Y5/X5)*100,0)</f>
        <v>0</v>
      </c>
      <c r="AA5" s="16">
        <f>SUM(AA6:AA8)</f>
        <v>0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61929</v>
      </c>
      <c r="D7" s="22"/>
      <c r="E7" s="23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7"/>
      <c r="AA7" s="29"/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1382996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0</v>
      </c>
      <c r="R9" s="18">
        <f t="shared" si="1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>
        <v>1065170</v>
      </c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6"/>
      <c r="AA10" s="28"/>
    </row>
    <row r="11" spans="1:27" ht="13.5">
      <c r="A11" s="5" t="s">
        <v>37</v>
      </c>
      <c r="B11" s="3"/>
      <c r="C11" s="19">
        <v>317826</v>
      </c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1244212</v>
      </c>
      <c r="D15" s="16">
        <f>SUM(D16:D18)</f>
        <v>0</v>
      </c>
      <c r="E15" s="17">
        <f t="shared" si="2"/>
        <v>1045000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0</v>
      </c>
      <c r="X15" s="18">
        <f t="shared" si="2"/>
        <v>0</v>
      </c>
      <c r="Y15" s="18">
        <f t="shared" si="2"/>
        <v>0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6"/>
      <c r="AA16" s="28"/>
    </row>
    <row r="17" spans="1:27" ht="13.5">
      <c r="A17" s="5" t="s">
        <v>43</v>
      </c>
      <c r="B17" s="3"/>
      <c r="C17" s="19">
        <v>1244212</v>
      </c>
      <c r="D17" s="19"/>
      <c r="E17" s="20">
        <v>1045000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31011468</v>
      </c>
      <c r="D19" s="16">
        <f>SUM(D20:D23)</f>
        <v>0</v>
      </c>
      <c r="E19" s="17">
        <f t="shared" si="3"/>
        <v>11187950</v>
      </c>
      <c r="F19" s="18">
        <f t="shared" si="3"/>
        <v>14321254</v>
      </c>
      <c r="G19" s="18">
        <f t="shared" si="3"/>
        <v>0</v>
      </c>
      <c r="H19" s="18">
        <f t="shared" si="3"/>
        <v>669680</v>
      </c>
      <c r="I19" s="18">
        <f t="shared" si="3"/>
        <v>755171</v>
      </c>
      <c r="J19" s="18">
        <f t="shared" si="3"/>
        <v>1424851</v>
      </c>
      <c r="K19" s="18">
        <f t="shared" si="3"/>
        <v>280887</v>
      </c>
      <c r="L19" s="18">
        <f t="shared" si="3"/>
        <v>875911</v>
      </c>
      <c r="M19" s="18">
        <f t="shared" si="3"/>
        <v>1911603</v>
      </c>
      <c r="N19" s="18">
        <f t="shared" si="3"/>
        <v>3068401</v>
      </c>
      <c r="O19" s="18">
        <f t="shared" si="3"/>
        <v>59372</v>
      </c>
      <c r="P19" s="18">
        <f t="shared" si="3"/>
        <v>704219</v>
      </c>
      <c r="Q19" s="18">
        <f t="shared" si="3"/>
        <v>696205</v>
      </c>
      <c r="R19" s="18">
        <f t="shared" si="3"/>
        <v>1459796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5953048</v>
      </c>
      <c r="X19" s="18">
        <f t="shared" si="3"/>
        <v>9278910</v>
      </c>
      <c r="Y19" s="18">
        <f t="shared" si="3"/>
        <v>-3325862</v>
      </c>
      <c r="Z19" s="4">
        <f>+IF(X19&lt;&gt;0,+(Y19/X19)*100,0)</f>
        <v>-35.843240208171004</v>
      </c>
      <c r="AA19" s="30">
        <f>SUM(AA20:AA23)</f>
        <v>14321254</v>
      </c>
    </row>
    <row r="20" spans="1:27" ht="13.5">
      <c r="A20" s="5" t="s">
        <v>46</v>
      </c>
      <c r="B20" s="3"/>
      <c r="C20" s="19">
        <v>8018589</v>
      </c>
      <c r="D20" s="19"/>
      <c r="E20" s="20">
        <v>4575754</v>
      </c>
      <c r="F20" s="21">
        <v>4372000</v>
      </c>
      <c r="G20" s="21"/>
      <c r="H20" s="21"/>
      <c r="I20" s="21">
        <v>413476</v>
      </c>
      <c r="J20" s="21">
        <v>413476</v>
      </c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>
        <v>413476</v>
      </c>
      <c r="X20" s="21">
        <v>3370900</v>
      </c>
      <c r="Y20" s="21">
        <v>-2957424</v>
      </c>
      <c r="Z20" s="6">
        <v>-87.73</v>
      </c>
      <c r="AA20" s="28">
        <v>4372000</v>
      </c>
    </row>
    <row r="21" spans="1:27" ht="13.5">
      <c r="A21" s="5" t="s">
        <v>47</v>
      </c>
      <c r="B21" s="3"/>
      <c r="C21" s="19">
        <v>22241162</v>
      </c>
      <c r="D21" s="19"/>
      <c r="E21" s="20">
        <v>5612196</v>
      </c>
      <c r="F21" s="21">
        <v>9949254</v>
      </c>
      <c r="G21" s="21"/>
      <c r="H21" s="21">
        <v>669680</v>
      </c>
      <c r="I21" s="21">
        <v>341695</v>
      </c>
      <c r="J21" s="21">
        <v>1011375</v>
      </c>
      <c r="K21" s="21">
        <v>280887</v>
      </c>
      <c r="L21" s="21">
        <v>875911</v>
      </c>
      <c r="M21" s="21">
        <v>1911603</v>
      </c>
      <c r="N21" s="21">
        <v>3068401</v>
      </c>
      <c r="O21" s="21">
        <v>59372</v>
      </c>
      <c r="P21" s="21">
        <v>704219</v>
      </c>
      <c r="Q21" s="21">
        <v>696205</v>
      </c>
      <c r="R21" s="21">
        <v>1459796</v>
      </c>
      <c r="S21" s="21"/>
      <c r="T21" s="21"/>
      <c r="U21" s="21"/>
      <c r="V21" s="21"/>
      <c r="W21" s="21">
        <v>5539572</v>
      </c>
      <c r="X21" s="21">
        <v>5908010</v>
      </c>
      <c r="Y21" s="21">
        <v>-368438</v>
      </c>
      <c r="Z21" s="6">
        <v>-6.24</v>
      </c>
      <c r="AA21" s="28">
        <v>9949254</v>
      </c>
    </row>
    <row r="22" spans="1:27" ht="13.5">
      <c r="A22" s="5" t="s">
        <v>48</v>
      </c>
      <c r="B22" s="3"/>
      <c r="C22" s="22">
        <v>751717</v>
      </c>
      <c r="D22" s="22"/>
      <c r="E22" s="23">
        <v>1000000</v>
      </c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33700605</v>
      </c>
      <c r="D25" s="50">
        <f>+D5+D9+D15+D19+D24</f>
        <v>0</v>
      </c>
      <c r="E25" s="51">
        <f t="shared" si="4"/>
        <v>12232950</v>
      </c>
      <c r="F25" s="52">
        <f t="shared" si="4"/>
        <v>14321254</v>
      </c>
      <c r="G25" s="52">
        <f t="shared" si="4"/>
        <v>0</v>
      </c>
      <c r="H25" s="52">
        <f t="shared" si="4"/>
        <v>669680</v>
      </c>
      <c r="I25" s="52">
        <f t="shared" si="4"/>
        <v>755171</v>
      </c>
      <c r="J25" s="52">
        <f t="shared" si="4"/>
        <v>1424851</v>
      </c>
      <c r="K25" s="52">
        <f t="shared" si="4"/>
        <v>280887</v>
      </c>
      <c r="L25" s="52">
        <f t="shared" si="4"/>
        <v>875911</v>
      </c>
      <c r="M25" s="52">
        <f t="shared" si="4"/>
        <v>1911603</v>
      </c>
      <c r="N25" s="52">
        <f t="shared" si="4"/>
        <v>3068401</v>
      </c>
      <c r="O25" s="52">
        <f t="shared" si="4"/>
        <v>59372</v>
      </c>
      <c r="P25" s="52">
        <f t="shared" si="4"/>
        <v>704219</v>
      </c>
      <c r="Q25" s="52">
        <f t="shared" si="4"/>
        <v>696205</v>
      </c>
      <c r="R25" s="52">
        <f t="shared" si="4"/>
        <v>1459796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5953048</v>
      </c>
      <c r="X25" s="52">
        <f t="shared" si="4"/>
        <v>9278910</v>
      </c>
      <c r="Y25" s="52">
        <f t="shared" si="4"/>
        <v>-3325862</v>
      </c>
      <c r="Z25" s="53">
        <f>+IF(X25&lt;&gt;0,+(Y25/X25)*100,0)</f>
        <v>-35.843240208171004</v>
      </c>
      <c r="AA25" s="54">
        <f>+AA5+AA9+AA15+AA19+AA24</f>
        <v>14321254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29706979</v>
      </c>
      <c r="D28" s="19"/>
      <c r="E28" s="20">
        <v>8732950</v>
      </c>
      <c r="F28" s="21">
        <v>10821254</v>
      </c>
      <c r="G28" s="21"/>
      <c r="H28" s="21">
        <v>669680</v>
      </c>
      <c r="I28" s="21">
        <v>755171</v>
      </c>
      <c r="J28" s="21">
        <v>1424851</v>
      </c>
      <c r="K28" s="21">
        <v>280887</v>
      </c>
      <c r="L28" s="21">
        <v>875911</v>
      </c>
      <c r="M28" s="21">
        <v>1911603</v>
      </c>
      <c r="N28" s="21">
        <v>3068401</v>
      </c>
      <c r="O28" s="21">
        <v>59372</v>
      </c>
      <c r="P28" s="21">
        <v>704219</v>
      </c>
      <c r="Q28" s="21">
        <v>696205</v>
      </c>
      <c r="R28" s="21">
        <v>1459796</v>
      </c>
      <c r="S28" s="21"/>
      <c r="T28" s="21"/>
      <c r="U28" s="21"/>
      <c r="V28" s="21"/>
      <c r="W28" s="21">
        <v>5953048</v>
      </c>
      <c r="X28" s="21">
        <v>6803052</v>
      </c>
      <c r="Y28" s="21">
        <v>-850004</v>
      </c>
      <c r="Z28" s="6">
        <v>-12.49</v>
      </c>
      <c r="AA28" s="19">
        <v>10821254</v>
      </c>
    </row>
    <row r="29" spans="1:27" ht="13.5">
      <c r="A29" s="56" t="s">
        <v>55</v>
      </c>
      <c r="B29" s="3"/>
      <c r="C29" s="19"/>
      <c r="D29" s="19"/>
      <c r="E29" s="20">
        <v>3500000</v>
      </c>
      <c r="F29" s="21">
        <v>3500000</v>
      </c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>
        <v>2475858</v>
      </c>
      <c r="Y29" s="21">
        <v>-2475858</v>
      </c>
      <c r="Z29" s="6">
        <v>-100</v>
      </c>
      <c r="AA29" s="28">
        <v>3500000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29706979</v>
      </c>
      <c r="D32" s="25">
        <f>SUM(D28:D31)</f>
        <v>0</v>
      </c>
      <c r="E32" s="26">
        <f t="shared" si="5"/>
        <v>12232950</v>
      </c>
      <c r="F32" s="27">
        <f t="shared" si="5"/>
        <v>14321254</v>
      </c>
      <c r="G32" s="27">
        <f t="shared" si="5"/>
        <v>0</v>
      </c>
      <c r="H32" s="27">
        <f t="shared" si="5"/>
        <v>669680</v>
      </c>
      <c r="I32" s="27">
        <f t="shared" si="5"/>
        <v>755171</v>
      </c>
      <c r="J32" s="27">
        <f t="shared" si="5"/>
        <v>1424851</v>
      </c>
      <c r="K32" s="27">
        <f t="shared" si="5"/>
        <v>280887</v>
      </c>
      <c r="L32" s="27">
        <f t="shared" si="5"/>
        <v>875911</v>
      </c>
      <c r="M32" s="27">
        <f t="shared" si="5"/>
        <v>1911603</v>
      </c>
      <c r="N32" s="27">
        <f t="shared" si="5"/>
        <v>3068401</v>
      </c>
      <c r="O32" s="27">
        <f t="shared" si="5"/>
        <v>59372</v>
      </c>
      <c r="P32" s="27">
        <f t="shared" si="5"/>
        <v>704219</v>
      </c>
      <c r="Q32" s="27">
        <f t="shared" si="5"/>
        <v>696205</v>
      </c>
      <c r="R32" s="27">
        <f t="shared" si="5"/>
        <v>1459796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5953048</v>
      </c>
      <c r="X32" s="27">
        <f t="shared" si="5"/>
        <v>9278910</v>
      </c>
      <c r="Y32" s="27">
        <f t="shared" si="5"/>
        <v>-3325862</v>
      </c>
      <c r="Z32" s="13">
        <f>+IF(X32&lt;&gt;0,+(Y32/X32)*100,0)</f>
        <v>-35.843240208171004</v>
      </c>
      <c r="AA32" s="31">
        <f>SUM(AA28:AA31)</f>
        <v>14321254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300569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30007548</v>
      </c>
      <c r="D36" s="61">
        <f>SUM(D32:D35)</f>
        <v>0</v>
      </c>
      <c r="E36" s="62">
        <f t="shared" si="6"/>
        <v>12232950</v>
      </c>
      <c r="F36" s="63">
        <f t="shared" si="6"/>
        <v>14321254</v>
      </c>
      <c r="G36" s="63">
        <f t="shared" si="6"/>
        <v>0</v>
      </c>
      <c r="H36" s="63">
        <f t="shared" si="6"/>
        <v>669680</v>
      </c>
      <c r="I36" s="63">
        <f t="shared" si="6"/>
        <v>755171</v>
      </c>
      <c r="J36" s="63">
        <f t="shared" si="6"/>
        <v>1424851</v>
      </c>
      <c r="K36" s="63">
        <f t="shared" si="6"/>
        <v>280887</v>
      </c>
      <c r="L36" s="63">
        <f t="shared" si="6"/>
        <v>875911</v>
      </c>
      <c r="M36" s="63">
        <f t="shared" si="6"/>
        <v>1911603</v>
      </c>
      <c r="N36" s="63">
        <f t="shared" si="6"/>
        <v>3068401</v>
      </c>
      <c r="O36" s="63">
        <f t="shared" si="6"/>
        <v>59372</v>
      </c>
      <c r="P36" s="63">
        <f t="shared" si="6"/>
        <v>704219</v>
      </c>
      <c r="Q36" s="63">
        <f t="shared" si="6"/>
        <v>696205</v>
      </c>
      <c r="R36" s="63">
        <f t="shared" si="6"/>
        <v>1459796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5953048</v>
      </c>
      <c r="X36" s="63">
        <f t="shared" si="6"/>
        <v>9278910</v>
      </c>
      <c r="Y36" s="63">
        <f t="shared" si="6"/>
        <v>-3325862</v>
      </c>
      <c r="Z36" s="64">
        <f>+IF(X36&lt;&gt;0,+(Y36/X36)*100,0)</f>
        <v>-35.843240208171004</v>
      </c>
      <c r="AA36" s="65">
        <f>SUM(AA32:AA35)</f>
        <v>14321254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89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10944100</v>
      </c>
      <c r="D5" s="16">
        <f>SUM(D6:D8)</f>
        <v>0</v>
      </c>
      <c r="E5" s="17">
        <f t="shared" si="0"/>
        <v>4477033</v>
      </c>
      <c r="F5" s="18">
        <f t="shared" si="0"/>
        <v>30890665</v>
      </c>
      <c r="G5" s="18">
        <f t="shared" si="0"/>
        <v>0</v>
      </c>
      <c r="H5" s="18">
        <f t="shared" si="0"/>
        <v>78051</v>
      </c>
      <c r="I5" s="18">
        <f t="shared" si="0"/>
        <v>0</v>
      </c>
      <c r="J5" s="18">
        <f t="shared" si="0"/>
        <v>78051</v>
      </c>
      <c r="K5" s="18">
        <f t="shared" si="0"/>
        <v>0</v>
      </c>
      <c r="L5" s="18">
        <f t="shared" si="0"/>
        <v>0</v>
      </c>
      <c r="M5" s="18">
        <f t="shared" si="0"/>
        <v>0</v>
      </c>
      <c r="N5" s="18">
        <f t="shared" si="0"/>
        <v>0</v>
      </c>
      <c r="O5" s="18">
        <f t="shared" si="0"/>
        <v>0</v>
      </c>
      <c r="P5" s="18">
        <f t="shared" si="0"/>
        <v>2955</v>
      </c>
      <c r="Q5" s="18">
        <f t="shared" si="0"/>
        <v>5477</v>
      </c>
      <c r="R5" s="18">
        <f t="shared" si="0"/>
        <v>8432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86483</v>
      </c>
      <c r="X5" s="18">
        <f t="shared" si="0"/>
        <v>12561408</v>
      </c>
      <c r="Y5" s="18">
        <f t="shared" si="0"/>
        <v>-12474925</v>
      </c>
      <c r="Z5" s="4">
        <f>+IF(X5&lt;&gt;0,+(Y5/X5)*100,0)</f>
        <v>-99.31151826292084</v>
      </c>
      <c r="AA5" s="16">
        <f>SUM(AA6:AA8)</f>
        <v>30890665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10944100</v>
      </c>
      <c r="D7" s="22"/>
      <c r="E7" s="23">
        <v>4477033</v>
      </c>
      <c r="F7" s="24">
        <v>30890665</v>
      </c>
      <c r="G7" s="24"/>
      <c r="H7" s="24">
        <v>78051</v>
      </c>
      <c r="I7" s="24"/>
      <c r="J7" s="24">
        <v>78051</v>
      </c>
      <c r="K7" s="24"/>
      <c r="L7" s="24"/>
      <c r="M7" s="24"/>
      <c r="N7" s="24"/>
      <c r="O7" s="24"/>
      <c r="P7" s="24">
        <v>2955</v>
      </c>
      <c r="Q7" s="24">
        <v>5477</v>
      </c>
      <c r="R7" s="24">
        <v>8432</v>
      </c>
      <c r="S7" s="24"/>
      <c r="T7" s="24"/>
      <c r="U7" s="24"/>
      <c r="V7" s="24"/>
      <c r="W7" s="24">
        <v>86483</v>
      </c>
      <c r="X7" s="24">
        <v>12561408</v>
      </c>
      <c r="Y7" s="24">
        <v>-12474925</v>
      </c>
      <c r="Z7" s="7">
        <v>-99.31</v>
      </c>
      <c r="AA7" s="29">
        <v>30890665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649049</v>
      </c>
      <c r="D9" s="16">
        <f>SUM(D10:D14)</f>
        <v>0</v>
      </c>
      <c r="E9" s="17">
        <f t="shared" si="1"/>
        <v>12860623</v>
      </c>
      <c r="F9" s="18">
        <f t="shared" si="1"/>
        <v>0</v>
      </c>
      <c r="G9" s="18">
        <f t="shared" si="1"/>
        <v>0</v>
      </c>
      <c r="H9" s="18">
        <f t="shared" si="1"/>
        <v>0</v>
      </c>
      <c r="I9" s="18">
        <f t="shared" si="1"/>
        <v>458638</v>
      </c>
      <c r="J9" s="18">
        <f t="shared" si="1"/>
        <v>458638</v>
      </c>
      <c r="K9" s="18">
        <f t="shared" si="1"/>
        <v>98280</v>
      </c>
      <c r="L9" s="18">
        <f t="shared" si="1"/>
        <v>0</v>
      </c>
      <c r="M9" s="18">
        <f t="shared" si="1"/>
        <v>0</v>
      </c>
      <c r="N9" s="18">
        <f t="shared" si="1"/>
        <v>98280</v>
      </c>
      <c r="O9" s="18">
        <f t="shared" si="1"/>
        <v>0</v>
      </c>
      <c r="P9" s="18">
        <f t="shared" si="1"/>
        <v>41926</v>
      </c>
      <c r="Q9" s="18">
        <f t="shared" si="1"/>
        <v>948072</v>
      </c>
      <c r="R9" s="18">
        <f t="shared" si="1"/>
        <v>989998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1546916</v>
      </c>
      <c r="X9" s="18">
        <f t="shared" si="1"/>
        <v>0</v>
      </c>
      <c r="Y9" s="18">
        <f t="shared" si="1"/>
        <v>1546916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>
        <v>896075</v>
      </c>
      <c r="R10" s="21">
        <v>896075</v>
      </c>
      <c r="S10" s="21"/>
      <c r="T10" s="21"/>
      <c r="U10" s="21"/>
      <c r="V10" s="21"/>
      <c r="W10" s="21">
        <v>896075</v>
      </c>
      <c r="X10" s="21"/>
      <c r="Y10" s="21">
        <v>896075</v>
      </c>
      <c r="Z10" s="6"/>
      <c r="AA10" s="28"/>
    </row>
    <row r="11" spans="1:27" ht="13.5">
      <c r="A11" s="5" t="s">
        <v>37</v>
      </c>
      <c r="B11" s="3"/>
      <c r="C11" s="19">
        <v>649049</v>
      </c>
      <c r="D11" s="19"/>
      <c r="E11" s="20">
        <v>12860623</v>
      </c>
      <c r="F11" s="21"/>
      <c r="G11" s="21"/>
      <c r="H11" s="21"/>
      <c r="I11" s="21">
        <v>458638</v>
      </c>
      <c r="J11" s="21">
        <v>458638</v>
      </c>
      <c r="K11" s="21">
        <v>98280</v>
      </c>
      <c r="L11" s="21"/>
      <c r="M11" s="21"/>
      <c r="N11" s="21">
        <v>98280</v>
      </c>
      <c r="O11" s="21"/>
      <c r="P11" s="21">
        <v>41926</v>
      </c>
      <c r="Q11" s="21">
        <v>51997</v>
      </c>
      <c r="R11" s="21">
        <v>93923</v>
      </c>
      <c r="S11" s="21"/>
      <c r="T11" s="21"/>
      <c r="U11" s="21"/>
      <c r="V11" s="21"/>
      <c r="W11" s="21">
        <v>650841</v>
      </c>
      <c r="X11" s="21"/>
      <c r="Y11" s="21">
        <v>650841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0</v>
      </c>
      <c r="M15" s="18">
        <f t="shared" si="2"/>
        <v>0</v>
      </c>
      <c r="N15" s="18">
        <f t="shared" si="2"/>
        <v>0</v>
      </c>
      <c r="O15" s="18">
        <f t="shared" si="2"/>
        <v>0</v>
      </c>
      <c r="P15" s="18">
        <f t="shared" si="2"/>
        <v>504786</v>
      </c>
      <c r="Q15" s="18">
        <f t="shared" si="2"/>
        <v>191966</v>
      </c>
      <c r="R15" s="18">
        <f t="shared" si="2"/>
        <v>696752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696752</v>
      </c>
      <c r="X15" s="18">
        <f t="shared" si="2"/>
        <v>0</v>
      </c>
      <c r="Y15" s="18">
        <f t="shared" si="2"/>
        <v>696752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>
        <v>7688</v>
      </c>
      <c r="Q16" s="21">
        <v>19800</v>
      </c>
      <c r="R16" s="21">
        <v>27488</v>
      </c>
      <c r="S16" s="21"/>
      <c r="T16" s="21"/>
      <c r="U16" s="21"/>
      <c r="V16" s="21"/>
      <c r="W16" s="21">
        <v>27488</v>
      </c>
      <c r="X16" s="21"/>
      <c r="Y16" s="21">
        <v>27488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>
        <v>497098</v>
      </c>
      <c r="Q17" s="21">
        <v>172166</v>
      </c>
      <c r="R17" s="21">
        <v>669264</v>
      </c>
      <c r="S17" s="21"/>
      <c r="T17" s="21"/>
      <c r="U17" s="21"/>
      <c r="V17" s="21"/>
      <c r="W17" s="21">
        <v>669264</v>
      </c>
      <c r="X17" s="21"/>
      <c r="Y17" s="21">
        <v>669264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9145317</v>
      </c>
      <c r="D19" s="16">
        <f>SUM(D20:D23)</f>
        <v>0</v>
      </c>
      <c r="E19" s="17">
        <f t="shared" si="3"/>
        <v>17306997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277221</v>
      </c>
      <c r="L19" s="18">
        <f t="shared" si="3"/>
        <v>0</v>
      </c>
      <c r="M19" s="18">
        <f t="shared" si="3"/>
        <v>0</v>
      </c>
      <c r="N19" s="18">
        <f t="shared" si="3"/>
        <v>277221</v>
      </c>
      <c r="O19" s="18">
        <f t="shared" si="3"/>
        <v>0</v>
      </c>
      <c r="P19" s="18">
        <f t="shared" si="3"/>
        <v>0</v>
      </c>
      <c r="Q19" s="18">
        <f t="shared" si="3"/>
        <v>3186882</v>
      </c>
      <c r="R19" s="18">
        <f t="shared" si="3"/>
        <v>3186882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3464103</v>
      </c>
      <c r="X19" s="18">
        <f t="shared" si="3"/>
        <v>0</v>
      </c>
      <c r="Y19" s="18">
        <f t="shared" si="3"/>
        <v>3464103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>
        <v>1100000</v>
      </c>
      <c r="F20" s="21"/>
      <c r="G20" s="21"/>
      <c r="H20" s="21"/>
      <c r="I20" s="21"/>
      <c r="J20" s="21"/>
      <c r="K20" s="21">
        <v>52634</v>
      </c>
      <c r="L20" s="21"/>
      <c r="M20" s="21"/>
      <c r="N20" s="21">
        <v>52634</v>
      </c>
      <c r="O20" s="21"/>
      <c r="P20" s="21"/>
      <c r="Q20" s="21">
        <v>35870</v>
      </c>
      <c r="R20" s="21">
        <v>35870</v>
      </c>
      <c r="S20" s="21"/>
      <c r="T20" s="21"/>
      <c r="U20" s="21"/>
      <c r="V20" s="21"/>
      <c r="W20" s="21">
        <v>88504</v>
      </c>
      <c r="X20" s="21"/>
      <c r="Y20" s="21">
        <v>88504</v>
      </c>
      <c r="Z20" s="6"/>
      <c r="AA20" s="28"/>
    </row>
    <row r="21" spans="1:27" ht="13.5">
      <c r="A21" s="5" t="s">
        <v>47</v>
      </c>
      <c r="B21" s="3"/>
      <c r="C21" s="19"/>
      <c r="D21" s="19"/>
      <c r="E21" s="20">
        <v>2560000</v>
      </c>
      <c r="F21" s="21"/>
      <c r="G21" s="21"/>
      <c r="H21" s="21"/>
      <c r="I21" s="21"/>
      <c r="J21" s="21"/>
      <c r="K21" s="21">
        <v>123653</v>
      </c>
      <c r="L21" s="21"/>
      <c r="M21" s="21"/>
      <c r="N21" s="21">
        <v>123653</v>
      </c>
      <c r="O21" s="21"/>
      <c r="P21" s="21"/>
      <c r="Q21" s="21">
        <v>110211</v>
      </c>
      <c r="R21" s="21">
        <v>110211</v>
      </c>
      <c r="S21" s="21"/>
      <c r="T21" s="21"/>
      <c r="U21" s="21"/>
      <c r="V21" s="21"/>
      <c r="W21" s="21">
        <v>233864</v>
      </c>
      <c r="X21" s="21"/>
      <c r="Y21" s="21">
        <v>233864</v>
      </c>
      <c r="Z21" s="6"/>
      <c r="AA21" s="28"/>
    </row>
    <row r="22" spans="1:27" ht="13.5">
      <c r="A22" s="5" t="s">
        <v>48</v>
      </c>
      <c r="B22" s="3"/>
      <c r="C22" s="22"/>
      <c r="D22" s="22"/>
      <c r="E22" s="23">
        <v>3749997</v>
      </c>
      <c r="F22" s="24"/>
      <c r="G22" s="24"/>
      <c r="H22" s="24"/>
      <c r="I22" s="24"/>
      <c r="J22" s="24"/>
      <c r="K22" s="24">
        <v>100934</v>
      </c>
      <c r="L22" s="24"/>
      <c r="M22" s="24"/>
      <c r="N22" s="24">
        <v>100934</v>
      </c>
      <c r="O22" s="24"/>
      <c r="P22" s="24"/>
      <c r="Q22" s="24">
        <v>3040801</v>
      </c>
      <c r="R22" s="24">
        <v>3040801</v>
      </c>
      <c r="S22" s="24"/>
      <c r="T22" s="24"/>
      <c r="U22" s="24"/>
      <c r="V22" s="24"/>
      <c r="W22" s="24">
        <v>3141735</v>
      </c>
      <c r="X22" s="24"/>
      <c r="Y22" s="24">
        <v>3141735</v>
      </c>
      <c r="Z22" s="7"/>
      <c r="AA22" s="29"/>
    </row>
    <row r="23" spans="1:27" ht="13.5">
      <c r="A23" s="5" t="s">
        <v>49</v>
      </c>
      <c r="B23" s="3"/>
      <c r="C23" s="19">
        <v>9145317</v>
      </c>
      <c r="D23" s="19"/>
      <c r="E23" s="20">
        <v>9897000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20738466</v>
      </c>
      <c r="D25" s="50">
        <f>+D5+D9+D15+D19+D24</f>
        <v>0</v>
      </c>
      <c r="E25" s="51">
        <f t="shared" si="4"/>
        <v>34644653</v>
      </c>
      <c r="F25" s="52">
        <f t="shared" si="4"/>
        <v>30890665</v>
      </c>
      <c r="G25" s="52">
        <f t="shared" si="4"/>
        <v>0</v>
      </c>
      <c r="H25" s="52">
        <f t="shared" si="4"/>
        <v>78051</v>
      </c>
      <c r="I25" s="52">
        <f t="shared" si="4"/>
        <v>458638</v>
      </c>
      <c r="J25" s="52">
        <f t="shared" si="4"/>
        <v>536689</v>
      </c>
      <c r="K25" s="52">
        <f t="shared" si="4"/>
        <v>375501</v>
      </c>
      <c r="L25" s="52">
        <f t="shared" si="4"/>
        <v>0</v>
      </c>
      <c r="M25" s="52">
        <f t="shared" si="4"/>
        <v>0</v>
      </c>
      <c r="N25" s="52">
        <f t="shared" si="4"/>
        <v>375501</v>
      </c>
      <c r="O25" s="52">
        <f t="shared" si="4"/>
        <v>0</v>
      </c>
      <c r="P25" s="52">
        <f t="shared" si="4"/>
        <v>549667</v>
      </c>
      <c r="Q25" s="52">
        <f t="shared" si="4"/>
        <v>4332397</v>
      </c>
      <c r="R25" s="52">
        <f t="shared" si="4"/>
        <v>4882064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5794254</v>
      </c>
      <c r="X25" s="52">
        <f t="shared" si="4"/>
        <v>12561408</v>
      </c>
      <c r="Y25" s="52">
        <f t="shared" si="4"/>
        <v>-6767154</v>
      </c>
      <c r="Z25" s="53">
        <f>+IF(X25&lt;&gt;0,+(Y25/X25)*100,0)</f>
        <v>-53.872575431034484</v>
      </c>
      <c r="AA25" s="54">
        <f>+AA5+AA9+AA15+AA19+AA24</f>
        <v>30890665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1154305</v>
      </c>
      <c r="D28" s="19"/>
      <c r="E28" s="20">
        <v>1100000</v>
      </c>
      <c r="F28" s="21"/>
      <c r="G28" s="21"/>
      <c r="H28" s="21">
        <v>78051</v>
      </c>
      <c r="I28" s="21">
        <v>458638</v>
      </c>
      <c r="J28" s="21">
        <v>536689</v>
      </c>
      <c r="K28" s="21">
        <v>251848</v>
      </c>
      <c r="L28" s="21"/>
      <c r="M28" s="21"/>
      <c r="N28" s="21">
        <v>251848</v>
      </c>
      <c r="O28" s="21"/>
      <c r="P28" s="21">
        <v>164023</v>
      </c>
      <c r="Q28" s="21">
        <v>55870</v>
      </c>
      <c r="R28" s="21">
        <v>219893</v>
      </c>
      <c r="S28" s="21"/>
      <c r="T28" s="21"/>
      <c r="U28" s="21"/>
      <c r="V28" s="21"/>
      <c r="W28" s="21">
        <v>1008430</v>
      </c>
      <c r="X28" s="21"/>
      <c r="Y28" s="21">
        <v>1008430</v>
      </c>
      <c r="Z28" s="6"/>
      <c r="AA28" s="19"/>
    </row>
    <row r="29" spans="1:27" ht="13.5">
      <c r="A29" s="56" t="s">
        <v>55</v>
      </c>
      <c r="B29" s="3"/>
      <c r="C29" s="19">
        <v>637006</v>
      </c>
      <c r="D29" s="19"/>
      <c r="E29" s="20"/>
      <c r="F29" s="21"/>
      <c r="G29" s="21"/>
      <c r="H29" s="21"/>
      <c r="I29" s="21"/>
      <c r="J29" s="21"/>
      <c r="K29" s="21">
        <v>123653</v>
      </c>
      <c r="L29" s="21"/>
      <c r="M29" s="21"/>
      <c r="N29" s="21">
        <v>123653</v>
      </c>
      <c r="O29" s="21"/>
      <c r="P29" s="21"/>
      <c r="Q29" s="21">
        <v>110211</v>
      </c>
      <c r="R29" s="21">
        <v>110211</v>
      </c>
      <c r="S29" s="21"/>
      <c r="T29" s="21"/>
      <c r="U29" s="21"/>
      <c r="V29" s="21"/>
      <c r="W29" s="21">
        <v>233864</v>
      </c>
      <c r="X29" s="21"/>
      <c r="Y29" s="21">
        <v>233864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1791311</v>
      </c>
      <c r="D32" s="25">
        <f>SUM(D28:D31)</f>
        <v>0</v>
      </c>
      <c r="E32" s="26">
        <f t="shared" si="5"/>
        <v>1100000</v>
      </c>
      <c r="F32" s="27">
        <f t="shared" si="5"/>
        <v>0</v>
      </c>
      <c r="G32" s="27">
        <f t="shared" si="5"/>
        <v>0</v>
      </c>
      <c r="H32" s="27">
        <f t="shared" si="5"/>
        <v>78051</v>
      </c>
      <c r="I32" s="27">
        <f t="shared" si="5"/>
        <v>458638</v>
      </c>
      <c r="J32" s="27">
        <f t="shared" si="5"/>
        <v>536689</v>
      </c>
      <c r="K32" s="27">
        <f t="shared" si="5"/>
        <v>375501</v>
      </c>
      <c r="L32" s="27">
        <f t="shared" si="5"/>
        <v>0</v>
      </c>
      <c r="M32" s="27">
        <f t="shared" si="5"/>
        <v>0</v>
      </c>
      <c r="N32" s="27">
        <f t="shared" si="5"/>
        <v>375501</v>
      </c>
      <c r="O32" s="27">
        <f t="shared" si="5"/>
        <v>0</v>
      </c>
      <c r="P32" s="27">
        <f t="shared" si="5"/>
        <v>164023</v>
      </c>
      <c r="Q32" s="27">
        <f t="shared" si="5"/>
        <v>166081</v>
      </c>
      <c r="R32" s="27">
        <f t="shared" si="5"/>
        <v>330104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1242294</v>
      </c>
      <c r="X32" s="27">
        <f t="shared" si="5"/>
        <v>0</v>
      </c>
      <c r="Y32" s="27">
        <f t="shared" si="5"/>
        <v>1242294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2646405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>
        <v>4678</v>
      </c>
      <c r="R35" s="21">
        <v>4678</v>
      </c>
      <c r="S35" s="21"/>
      <c r="T35" s="21"/>
      <c r="U35" s="21"/>
      <c r="V35" s="21"/>
      <c r="W35" s="21">
        <v>4678</v>
      </c>
      <c r="X35" s="21"/>
      <c r="Y35" s="21">
        <v>4678</v>
      </c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4437716</v>
      </c>
      <c r="D36" s="61">
        <f>SUM(D32:D35)</f>
        <v>0</v>
      </c>
      <c r="E36" s="62">
        <f t="shared" si="6"/>
        <v>1100000</v>
      </c>
      <c r="F36" s="63">
        <f t="shared" si="6"/>
        <v>0</v>
      </c>
      <c r="G36" s="63">
        <f t="shared" si="6"/>
        <v>0</v>
      </c>
      <c r="H36" s="63">
        <f t="shared" si="6"/>
        <v>78051</v>
      </c>
      <c r="I36" s="63">
        <f t="shared" si="6"/>
        <v>458638</v>
      </c>
      <c r="J36" s="63">
        <f t="shared" si="6"/>
        <v>536689</v>
      </c>
      <c r="K36" s="63">
        <f t="shared" si="6"/>
        <v>375501</v>
      </c>
      <c r="L36" s="63">
        <f t="shared" si="6"/>
        <v>0</v>
      </c>
      <c r="M36" s="63">
        <f t="shared" si="6"/>
        <v>0</v>
      </c>
      <c r="N36" s="63">
        <f t="shared" si="6"/>
        <v>375501</v>
      </c>
      <c r="O36" s="63">
        <f t="shared" si="6"/>
        <v>0</v>
      </c>
      <c r="P36" s="63">
        <f t="shared" si="6"/>
        <v>164023</v>
      </c>
      <c r="Q36" s="63">
        <f t="shared" si="6"/>
        <v>170759</v>
      </c>
      <c r="R36" s="63">
        <f t="shared" si="6"/>
        <v>334782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1246972</v>
      </c>
      <c r="X36" s="63">
        <f t="shared" si="6"/>
        <v>0</v>
      </c>
      <c r="Y36" s="63">
        <f t="shared" si="6"/>
        <v>1246972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-9300078</v>
      </c>
      <c r="D5" s="16">
        <f>SUM(D6:D8)</f>
        <v>0</v>
      </c>
      <c r="E5" s="17">
        <f t="shared" si="0"/>
        <v>2900000</v>
      </c>
      <c r="F5" s="18">
        <f t="shared" si="0"/>
        <v>2387538</v>
      </c>
      <c r="G5" s="18">
        <f t="shared" si="0"/>
        <v>0</v>
      </c>
      <c r="H5" s="18">
        <f t="shared" si="0"/>
        <v>78871</v>
      </c>
      <c r="I5" s="18">
        <f t="shared" si="0"/>
        <v>48176</v>
      </c>
      <c r="J5" s="18">
        <f t="shared" si="0"/>
        <v>127047</v>
      </c>
      <c r="K5" s="18">
        <f t="shared" si="0"/>
        <v>82546</v>
      </c>
      <c r="L5" s="18">
        <f t="shared" si="0"/>
        <v>83529</v>
      </c>
      <c r="M5" s="18">
        <f t="shared" si="0"/>
        <v>1893</v>
      </c>
      <c r="N5" s="18">
        <f t="shared" si="0"/>
        <v>167968</v>
      </c>
      <c r="O5" s="18">
        <f t="shared" si="0"/>
        <v>35349</v>
      </c>
      <c r="P5" s="18">
        <f t="shared" si="0"/>
        <v>72730</v>
      </c>
      <c r="Q5" s="18">
        <f t="shared" si="0"/>
        <v>304757</v>
      </c>
      <c r="R5" s="18">
        <f t="shared" si="0"/>
        <v>412836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707851</v>
      </c>
      <c r="X5" s="18">
        <f t="shared" si="0"/>
        <v>3856741</v>
      </c>
      <c r="Y5" s="18">
        <f t="shared" si="0"/>
        <v>-3148890</v>
      </c>
      <c r="Z5" s="4">
        <f>+IF(X5&lt;&gt;0,+(Y5/X5)*100,0)</f>
        <v>-81.64639523369601</v>
      </c>
      <c r="AA5" s="16">
        <f>SUM(AA6:AA8)</f>
        <v>2387538</v>
      </c>
    </row>
    <row r="6" spans="1:27" ht="13.5">
      <c r="A6" s="5" t="s">
        <v>32</v>
      </c>
      <c r="B6" s="3"/>
      <c r="C6" s="19">
        <v>587574</v>
      </c>
      <c r="D6" s="19"/>
      <c r="E6" s="20">
        <v>750000</v>
      </c>
      <c r="F6" s="21">
        <v>260538</v>
      </c>
      <c r="G6" s="21"/>
      <c r="H6" s="21">
        <v>51928</v>
      </c>
      <c r="I6" s="21">
        <v>13009</v>
      </c>
      <c r="J6" s="21">
        <v>64937</v>
      </c>
      <c r="K6" s="21">
        <v>40949</v>
      </c>
      <c r="L6" s="21">
        <v>2238</v>
      </c>
      <c r="M6" s="21"/>
      <c r="N6" s="21">
        <v>43187</v>
      </c>
      <c r="O6" s="21">
        <v>3161</v>
      </c>
      <c r="P6" s="21">
        <v>1122</v>
      </c>
      <c r="Q6" s="21"/>
      <c r="R6" s="21">
        <v>4283</v>
      </c>
      <c r="S6" s="21"/>
      <c r="T6" s="21"/>
      <c r="U6" s="21"/>
      <c r="V6" s="21"/>
      <c r="W6" s="21">
        <v>112407</v>
      </c>
      <c r="X6" s="21">
        <v>454216</v>
      </c>
      <c r="Y6" s="21">
        <v>-341809</v>
      </c>
      <c r="Z6" s="6">
        <v>-75.25</v>
      </c>
      <c r="AA6" s="28">
        <v>260538</v>
      </c>
    </row>
    <row r="7" spans="1:27" ht="13.5">
      <c r="A7" s="5" t="s">
        <v>33</v>
      </c>
      <c r="B7" s="3"/>
      <c r="C7" s="22">
        <v>-9887652</v>
      </c>
      <c r="D7" s="22"/>
      <c r="E7" s="23">
        <v>2150000</v>
      </c>
      <c r="F7" s="24">
        <v>2127000</v>
      </c>
      <c r="G7" s="24"/>
      <c r="H7" s="24">
        <v>26943</v>
      </c>
      <c r="I7" s="24">
        <v>35167</v>
      </c>
      <c r="J7" s="24">
        <v>62110</v>
      </c>
      <c r="K7" s="24">
        <v>41597</v>
      </c>
      <c r="L7" s="24">
        <v>81291</v>
      </c>
      <c r="M7" s="24">
        <v>1893</v>
      </c>
      <c r="N7" s="24">
        <v>124781</v>
      </c>
      <c r="O7" s="24">
        <v>32188</v>
      </c>
      <c r="P7" s="24">
        <v>71608</v>
      </c>
      <c r="Q7" s="24">
        <v>304757</v>
      </c>
      <c r="R7" s="24">
        <v>408553</v>
      </c>
      <c r="S7" s="24"/>
      <c r="T7" s="24"/>
      <c r="U7" s="24"/>
      <c r="V7" s="24"/>
      <c r="W7" s="24">
        <v>595444</v>
      </c>
      <c r="X7" s="24">
        <v>3402525</v>
      </c>
      <c r="Y7" s="24">
        <v>-2807081</v>
      </c>
      <c r="Z7" s="7">
        <v>-82.5</v>
      </c>
      <c r="AA7" s="29">
        <v>2127000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515324</v>
      </c>
      <c r="D9" s="16">
        <f>SUM(D10:D14)</f>
        <v>0</v>
      </c>
      <c r="E9" s="17">
        <f t="shared" si="1"/>
        <v>9583357</v>
      </c>
      <c r="F9" s="18">
        <f t="shared" si="1"/>
        <v>26953380</v>
      </c>
      <c r="G9" s="18">
        <f t="shared" si="1"/>
        <v>0</v>
      </c>
      <c r="H9" s="18">
        <f t="shared" si="1"/>
        <v>389178</v>
      </c>
      <c r="I9" s="18">
        <f t="shared" si="1"/>
        <v>4921341</v>
      </c>
      <c r="J9" s="18">
        <f t="shared" si="1"/>
        <v>5310519</v>
      </c>
      <c r="K9" s="18">
        <f t="shared" si="1"/>
        <v>303564</v>
      </c>
      <c r="L9" s="18">
        <f t="shared" si="1"/>
        <v>5963498</v>
      </c>
      <c r="M9" s="18">
        <f t="shared" si="1"/>
        <v>77904</v>
      </c>
      <c r="N9" s="18">
        <f t="shared" si="1"/>
        <v>6344966</v>
      </c>
      <c r="O9" s="18">
        <f t="shared" si="1"/>
        <v>271093</v>
      </c>
      <c r="P9" s="18">
        <f t="shared" si="1"/>
        <v>139110</v>
      </c>
      <c r="Q9" s="18">
        <f t="shared" si="1"/>
        <v>140920</v>
      </c>
      <c r="R9" s="18">
        <f t="shared" si="1"/>
        <v>551123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12206608</v>
      </c>
      <c r="X9" s="18">
        <f t="shared" si="1"/>
        <v>26744028</v>
      </c>
      <c r="Y9" s="18">
        <f t="shared" si="1"/>
        <v>-14537420</v>
      </c>
      <c r="Z9" s="4">
        <f>+IF(X9&lt;&gt;0,+(Y9/X9)*100,0)</f>
        <v>-54.357630795181635</v>
      </c>
      <c r="AA9" s="30">
        <f>SUM(AA10:AA14)</f>
        <v>26953380</v>
      </c>
    </row>
    <row r="10" spans="1:27" ht="13.5">
      <c r="A10" s="5" t="s">
        <v>36</v>
      </c>
      <c r="B10" s="3"/>
      <c r="C10" s="19">
        <v>706131</v>
      </c>
      <c r="D10" s="19"/>
      <c r="E10" s="20">
        <v>1701000</v>
      </c>
      <c r="F10" s="21">
        <v>2274400</v>
      </c>
      <c r="G10" s="21"/>
      <c r="H10" s="21">
        <v>11301</v>
      </c>
      <c r="I10" s="21">
        <v>28399</v>
      </c>
      <c r="J10" s="21">
        <v>39700</v>
      </c>
      <c r="K10" s="21"/>
      <c r="L10" s="21">
        <v>47331</v>
      </c>
      <c r="M10" s="21"/>
      <c r="N10" s="21">
        <v>47331</v>
      </c>
      <c r="O10" s="21">
        <v>16049</v>
      </c>
      <c r="P10" s="21">
        <v>1130</v>
      </c>
      <c r="Q10" s="21">
        <v>83519</v>
      </c>
      <c r="R10" s="21">
        <v>100698</v>
      </c>
      <c r="S10" s="21"/>
      <c r="T10" s="21"/>
      <c r="U10" s="21"/>
      <c r="V10" s="21"/>
      <c r="W10" s="21">
        <v>187729</v>
      </c>
      <c r="X10" s="21">
        <v>1480363</v>
      </c>
      <c r="Y10" s="21">
        <v>-1292634</v>
      </c>
      <c r="Z10" s="6">
        <v>-87.32</v>
      </c>
      <c r="AA10" s="28">
        <v>2274400</v>
      </c>
    </row>
    <row r="11" spans="1:27" ht="13.5">
      <c r="A11" s="5" t="s">
        <v>37</v>
      </c>
      <c r="B11" s="3"/>
      <c r="C11" s="19">
        <v>-178807</v>
      </c>
      <c r="D11" s="19"/>
      <c r="E11" s="20">
        <v>6222357</v>
      </c>
      <c r="F11" s="21">
        <v>5498980</v>
      </c>
      <c r="G11" s="21"/>
      <c r="H11" s="21">
        <v>377877</v>
      </c>
      <c r="I11" s="21"/>
      <c r="J11" s="21">
        <v>377877</v>
      </c>
      <c r="K11" s="21">
        <v>291613</v>
      </c>
      <c r="L11" s="21">
        <v>21010</v>
      </c>
      <c r="M11" s="21"/>
      <c r="N11" s="21">
        <v>312623</v>
      </c>
      <c r="O11" s="21"/>
      <c r="P11" s="21">
        <v>32250</v>
      </c>
      <c r="Q11" s="21"/>
      <c r="R11" s="21">
        <v>32250</v>
      </c>
      <c r="S11" s="21"/>
      <c r="T11" s="21"/>
      <c r="U11" s="21"/>
      <c r="V11" s="21"/>
      <c r="W11" s="21">
        <v>722750</v>
      </c>
      <c r="X11" s="21">
        <v>5783665</v>
      </c>
      <c r="Y11" s="21">
        <v>-5060915</v>
      </c>
      <c r="Z11" s="6">
        <v>-87.5</v>
      </c>
      <c r="AA11" s="28">
        <v>5498980</v>
      </c>
    </row>
    <row r="12" spans="1:27" ht="13.5">
      <c r="A12" s="5" t="s">
        <v>38</v>
      </c>
      <c r="B12" s="3"/>
      <c r="C12" s="19">
        <v>-12000</v>
      </c>
      <c r="D12" s="19"/>
      <c r="E12" s="20">
        <v>1660000</v>
      </c>
      <c r="F12" s="21">
        <v>1260000</v>
      </c>
      <c r="G12" s="21"/>
      <c r="H12" s="21"/>
      <c r="I12" s="21">
        <v>91663</v>
      </c>
      <c r="J12" s="21">
        <v>91663</v>
      </c>
      <c r="K12" s="21">
        <v>11951</v>
      </c>
      <c r="L12" s="21">
        <v>43249</v>
      </c>
      <c r="M12" s="21">
        <v>77904</v>
      </c>
      <c r="N12" s="21">
        <v>133104</v>
      </c>
      <c r="O12" s="21">
        <v>255044</v>
      </c>
      <c r="P12" s="21">
        <v>105730</v>
      </c>
      <c r="Q12" s="21">
        <v>57401</v>
      </c>
      <c r="R12" s="21">
        <v>418175</v>
      </c>
      <c r="S12" s="21"/>
      <c r="T12" s="21"/>
      <c r="U12" s="21"/>
      <c r="V12" s="21"/>
      <c r="W12" s="21">
        <v>642942</v>
      </c>
      <c r="X12" s="21">
        <v>1560000</v>
      </c>
      <c r="Y12" s="21">
        <v>-917058</v>
      </c>
      <c r="Z12" s="6">
        <v>-58.79</v>
      </c>
      <c r="AA12" s="28">
        <v>1260000</v>
      </c>
    </row>
    <row r="13" spans="1:27" ht="13.5">
      <c r="A13" s="5" t="s">
        <v>39</v>
      </c>
      <c r="B13" s="3"/>
      <c r="C13" s="19"/>
      <c r="D13" s="19"/>
      <c r="E13" s="20"/>
      <c r="F13" s="21">
        <v>17920000</v>
      </c>
      <c r="G13" s="21"/>
      <c r="H13" s="21"/>
      <c r="I13" s="21">
        <v>4801279</v>
      </c>
      <c r="J13" s="21">
        <v>4801279</v>
      </c>
      <c r="K13" s="21"/>
      <c r="L13" s="21">
        <v>5851908</v>
      </c>
      <c r="M13" s="21"/>
      <c r="N13" s="21">
        <v>5851908</v>
      </c>
      <c r="O13" s="21"/>
      <c r="P13" s="21"/>
      <c r="Q13" s="21"/>
      <c r="R13" s="21"/>
      <c r="S13" s="21"/>
      <c r="T13" s="21"/>
      <c r="U13" s="21"/>
      <c r="V13" s="21"/>
      <c r="W13" s="21">
        <v>10653187</v>
      </c>
      <c r="X13" s="21">
        <v>17920000</v>
      </c>
      <c r="Y13" s="21">
        <v>-7266813</v>
      </c>
      <c r="Z13" s="6">
        <v>-40.55</v>
      </c>
      <c r="AA13" s="28">
        <v>17920000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9402680</v>
      </c>
      <c r="D15" s="16">
        <f>SUM(D16:D18)</f>
        <v>0</v>
      </c>
      <c r="E15" s="17">
        <f t="shared" si="2"/>
        <v>30742050</v>
      </c>
      <c r="F15" s="18">
        <f t="shared" si="2"/>
        <v>12935087</v>
      </c>
      <c r="G15" s="18">
        <f t="shared" si="2"/>
        <v>492761</v>
      </c>
      <c r="H15" s="18">
        <f t="shared" si="2"/>
        <v>456881</v>
      </c>
      <c r="I15" s="18">
        <f t="shared" si="2"/>
        <v>548880</v>
      </c>
      <c r="J15" s="18">
        <f t="shared" si="2"/>
        <v>1498522</v>
      </c>
      <c r="K15" s="18">
        <f t="shared" si="2"/>
        <v>2736389</v>
      </c>
      <c r="L15" s="18">
        <f t="shared" si="2"/>
        <v>3247093</v>
      </c>
      <c r="M15" s="18">
        <f t="shared" si="2"/>
        <v>568030</v>
      </c>
      <c r="N15" s="18">
        <f t="shared" si="2"/>
        <v>6551512</v>
      </c>
      <c r="O15" s="18">
        <f t="shared" si="2"/>
        <v>1739</v>
      </c>
      <c r="P15" s="18">
        <f t="shared" si="2"/>
        <v>657157</v>
      </c>
      <c r="Q15" s="18">
        <f t="shared" si="2"/>
        <v>263407</v>
      </c>
      <c r="R15" s="18">
        <f t="shared" si="2"/>
        <v>922303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8972337</v>
      </c>
      <c r="X15" s="18">
        <f t="shared" si="2"/>
        <v>11574116</v>
      </c>
      <c r="Y15" s="18">
        <f t="shared" si="2"/>
        <v>-2601779</v>
      </c>
      <c r="Z15" s="4">
        <f>+IF(X15&lt;&gt;0,+(Y15/X15)*100,0)</f>
        <v>-22.47928913102305</v>
      </c>
      <c r="AA15" s="30">
        <f>SUM(AA16:AA18)</f>
        <v>12935087</v>
      </c>
    </row>
    <row r="16" spans="1:27" ht="13.5">
      <c r="A16" s="5" t="s">
        <v>42</v>
      </c>
      <c r="B16" s="3"/>
      <c r="C16" s="19">
        <v>76999</v>
      </c>
      <c r="D16" s="19"/>
      <c r="E16" s="20">
        <v>389000</v>
      </c>
      <c r="F16" s="21">
        <v>96769</v>
      </c>
      <c r="G16" s="21"/>
      <c r="H16" s="21">
        <v>14508</v>
      </c>
      <c r="I16" s="21">
        <v>25016</v>
      </c>
      <c r="J16" s="21">
        <v>39524</v>
      </c>
      <c r="K16" s="21">
        <v>24719</v>
      </c>
      <c r="L16" s="21"/>
      <c r="M16" s="21">
        <v>22609</v>
      </c>
      <c r="N16" s="21">
        <v>47328</v>
      </c>
      <c r="O16" s="21"/>
      <c r="P16" s="21">
        <v>55890</v>
      </c>
      <c r="Q16" s="21">
        <v>-83519</v>
      </c>
      <c r="R16" s="21">
        <v>-27629</v>
      </c>
      <c r="S16" s="21"/>
      <c r="T16" s="21"/>
      <c r="U16" s="21"/>
      <c r="V16" s="21"/>
      <c r="W16" s="21">
        <v>59223</v>
      </c>
      <c r="X16" s="21">
        <v>194108</v>
      </c>
      <c r="Y16" s="21">
        <v>-134885</v>
      </c>
      <c r="Z16" s="6">
        <v>-69.49</v>
      </c>
      <c r="AA16" s="28">
        <v>96769</v>
      </c>
    </row>
    <row r="17" spans="1:27" ht="13.5">
      <c r="A17" s="5" t="s">
        <v>43</v>
      </c>
      <c r="B17" s="3"/>
      <c r="C17" s="19">
        <v>9325681</v>
      </c>
      <c r="D17" s="19"/>
      <c r="E17" s="20">
        <v>30353050</v>
      </c>
      <c r="F17" s="21">
        <v>12838318</v>
      </c>
      <c r="G17" s="21">
        <v>492761</v>
      </c>
      <c r="H17" s="21">
        <v>442373</v>
      </c>
      <c r="I17" s="21">
        <v>523864</v>
      </c>
      <c r="J17" s="21">
        <v>1458998</v>
      </c>
      <c r="K17" s="21">
        <v>2711670</v>
      </c>
      <c r="L17" s="21">
        <v>3247093</v>
      </c>
      <c r="M17" s="21">
        <v>545421</v>
      </c>
      <c r="N17" s="21">
        <v>6504184</v>
      </c>
      <c r="O17" s="21">
        <v>1739</v>
      </c>
      <c r="P17" s="21">
        <v>601267</v>
      </c>
      <c r="Q17" s="21">
        <v>346926</v>
      </c>
      <c r="R17" s="21">
        <v>949932</v>
      </c>
      <c r="S17" s="21"/>
      <c r="T17" s="21"/>
      <c r="U17" s="21"/>
      <c r="V17" s="21"/>
      <c r="W17" s="21">
        <v>8913114</v>
      </c>
      <c r="X17" s="21">
        <v>11380008</v>
      </c>
      <c r="Y17" s="21">
        <v>-2466894</v>
      </c>
      <c r="Z17" s="6">
        <v>-21.68</v>
      </c>
      <c r="AA17" s="28">
        <v>12838318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-9635956</v>
      </c>
      <c r="D19" s="16">
        <f>SUM(D20:D23)</f>
        <v>0</v>
      </c>
      <c r="E19" s="17">
        <f t="shared" si="3"/>
        <v>48200000</v>
      </c>
      <c r="F19" s="18">
        <f t="shared" si="3"/>
        <v>66731165</v>
      </c>
      <c r="G19" s="18">
        <f t="shared" si="3"/>
        <v>0</v>
      </c>
      <c r="H19" s="18">
        <f t="shared" si="3"/>
        <v>258900</v>
      </c>
      <c r="I19" s="18">
        <f t="shared" si="3"/>
        <v>6803259</v>
      </c>
      <c r="J19" s="18">
        <f t="shared" si="3"/>
        <v>7062159</v>
      </c>
      <c r="K19" s="18">
        <f t="shared" si="3"/>
        <v>2810430</v>
      </c>
      <c r="L19" s="18">
        <f t="shared" si="3"/>
        <v>6920641</v>
      </c>
      <c r="M19" s="18">
        <f t="shared" si="3"/>
        <v>7137319</v>
      </c>
      <c r="N19" s="18">
        <f t="shared" si="3"/>
        <v>16868390</v>
      </c>
      <c r="O19" s="18">
        <f t="shared" si="3"/>
        <v>1116508</v>
      </c>
      <c r="P19" s="18">
        <f t="shared" si="3"/>
        <v>526560</v>
      </c>
      <c r="Q19" s="18">
        <f t="shared" si="3"/>
        <v>6700090</v>
      </c>
      <c r="R19" s="18">
        <f t="shared" si="3"/>
        <v>8343158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32273707</v>
      </c>
      <c r="X19" s="18">
        <f t="shared" si="3"/>
        <v>56721583</v>
      </c>
      <c r="Y19" s="18">
        <f t="shared" si="3"/>
        <v>-24447876</v>
      </c>
      <c r="Z19" s="4">
        <f>+IF(X19&lt;&gt;0,+(Y19/X19)*100,0)</f>
        <v>-43.10154037837766</v>
      </c>
      <c r="AA19" s="30">
        <f>SUM(AA20:AA23)</f>
        <v>66731165</v>
      </c>
    </row>
    <row r="20" spans="1:27" ht="13.5">
      <c r="A20" s="5" t="s">
        <v>46</v>
      </c>
      <c r="B20" s="3"/>
      <c r="C20" s="19">
        <v>995526</v>
      </c>
      <c r="D20" s="19"/>
      <c r="E20" s="20">
        <v>7810000</v>
      </c>
      <c r="F20" s="21">
        <v>7810000</v>
      </c>
      <c r="G20" s="21"/>
      <c r="H20" s="21"/>
      <c r="I20" s="21">
        <v>776814</v>
      </c>
      <c r="J20" s="21">
        <v>776814</v>
      </c>
      <c r="K20" s="21">
        <v>1132935</v>
      </c>
      <c r="L20" s="21">
        <v>25000</v>
      </c>
      <c r="M20" s="21">
        <v>1002542</v>
      </c>
      <c r="N20" s="21">
        <v>2160477</v>
      </c>
      <c r="O20" s="21"/>
      <c r="P20" s="21"/>
      <c r="Q20" s="21">
        <v>664522</v>
      </c>
      <c r="R20" s="21">
        <v>664522</v>
      </c>
      <c r="S20" s="21"/>
      <c r="T20" s="21"/>
      <c r="U20" s="21"/>
      <c r="V20" s="21"/>
      <c r="W20" s="21">
        <v>3601813</v>
      </c>
      <c r="X20" s="21">
        <v>7172500</v>
      </c>
      <c r="Y20" s="21">
        <v>-3570687</v>
      </c>
      <c r="Z20" s="6">
        <v>-49.78</v>
      </c>
      <c r="AA20" s="28">
        <v>7810000</v>
      </c>
    </row>
    <row r="21" spans="1:27" ht="13.5">
      <c r="A21" s="5" t="s">
        <v>47</v>
      </c>
      <c r="B21" s="3"/>
      <c r="C21" s="19">
        <v>-10729695</v>
      </c>
      <c r="D21" s="19"/>
      <c r="E21" s="20">
        <v>18915000</v>
      </c>
      <c r="F21" s="21">
        <v>38339602</v>
      </c>
      <c r="G21" s="21"/>
      <c r="H21" s="21">
        <v>225713</v>
      </c>
      <c r="I21" s="21">
        <v>5969228</v>
      </c>
      <c r="J21" s="21">
        <v>6194941</v>
      </c>
      <c r="K21" s="21">
        <v>1620278</v>
      </c>
      <c r="L21" s="21">
        <v>771248</v>
      </c>
      <c r="M21" s="21">
        <v>4996353</v>
      </c>
      <c r="N21" s="21">
        <v>7387879</v>
      </c>
      <c r="O21" s="21">
        <v>482647</v>
      </c>
      <c r="P21" s="21">
        <v>413513</v>
      </c>
      <c r="Q21" s="21">
        <v>1376057</v>
      </c>
      <c r="R21" s="21">
        <v>2272217</v>
      </c>
      <c r="S21" s="21"/>
      <c r="T21" s="21"/>
      <c r="U21" s="21"/>
      <c r="V21" s="21"/>
      <c r="W21" s="21">
        <v>15855037</v>
      </c>
      <c r="X21" s="21">
        <v>31438456</v>
      </c>
      <c r="Y21" s="21">
        <v>-15583419</v>
      </c>
      <c r="Z21" s="6">
        <v>-49.57</v>
      </c>
      <c r="AA21" s="28">
        <v>38339602</v>
      </c>
    </row>
    <row r="22" spans="1:27" ht="13.5">
      <c r="A22" s="5" t="s">
        <v>48</v>
      </c>
      <c r="B22" s="3"/>
      <c r="C22" s="22">
        <v>-3804441</v>
      </c>
      <c r="D22" s="22"/>
      <c r="E22" s="23">
        <v>21375000</v>
      </c>
      <c r="F22" s="24">
        <v>20581563</v>
      </c>
      <c r="G22" s="24"/>
      <c r="H22" s="24">
        <v>33187</v>
      </c>
      <c r="I22" s="24">
        <v>57217</v>
      </c>
      <c r="J22" s="24">
        <v>90404</v>
      </c>
      <c r="K22" s="24">
        <v>57217</v>
      </c>
      <c r="L22" s="24">
        <v>6124393</v>
      </c>
      <c r="M22" s="24">
        <v>1138424</v>
      </c>
      <c r="N22" s="24">
        <v>7320034</v>
      </c>
      <c r="O22" s="24">
        <v>633861</v>
      </c>
      <c r="P22" s="24">
        <v>113047</v>
      </c>
      <c r="Q22" s="24">
        <v>4659511</v>
      </c>
      <c r="R22" s="24">
        <v>5406419</v>
      </c>
      <c r="S22" s="24"/>
      <c r="T22" s="24"/>
      <c r="U22" s="24"/>
      <c r="V22" s="24"/>
      <c r="W22" s="24">
        <v>12816857</v>
      </c>
      <c r="X22" s="24">
        <v>18110627</v>
      </c>
      <c r="Y22" s="24">
        <v>-5293770</v>
      </c>
      <c r="Z22" s="7">
        <v>-29.23</v>
      </c>
      <c r="AA22" s="29">
        <v>20581563</v>
      </c>
    </row>
    <row r="23" spans="1:27" ht="13.5">
      <c r="A23" s="5" t="s">
        <v>49</v>
      </c>
      <c r="B23" s="3"/>
      <c r="C23" s="19">
        <v>3902654</v>
      </c>
      <c r="D23" s="19"/>
      <c r="E23" s="20">
        <v>100000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>
        <v>30000</v>
      </c>
      <c r="F24" s="18">
        <v>6166</v>
      </c>
      <c r="G24" s="18"/>
      <c r="H24" s="18"/>
      <c r="I24" s="18">
        <v>900</v>
      </c>
      <c r="J24" s="18">
        <v>900</v>
      </c>
      <c r="K24" s="18"/>
      <c r="L24" s="18">
        <v>5266</v>
      </c>
      <c r="M24" s="18"/>
      <c r="N24" s="18">
        <v>5266</v>
      </c>
      <c r="O24" s="18"/>
      <c r="P24" s="18"/>
      <c r="Q24" s="18"/>
      <c r="R24" s="18"/>
      <c r="S24" s="18"/>
      <c r="T24" s="18"/>
      <c r="U24" s="18"/>
      <c r="V24" s="18"/>
      <c r="W24" s="18">
        <v>6166</v>
      </c>
      <c r="X24" s="18">
        <v>20466</v>
      </c>
      <c r="Y24" s="18">
        <v>-14300</v>
      </c>
      <c r="Z24" s="4">
        <v>-69.87</v>
      </c>
      <c r="AA24" s="30">
        <v>6166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-9018030</v>
      </c>
      <c r="D25" s="50">
        <f>+D5+D9+D15+D19+D24</f>
        <v>0</v>
      </c>
      <c r="E25" s="51">
        <f t="shared" si="4"/>
        <v>91455407</v>
      </c>
      <c r="F25" s="52">
        <f t="shared" si="4"/>
        <v>109013336</v>
      </c>
      <c r="G25" s="52">
        <f t="shared" si="4"/>
        <v>492761</v>
      </c>
      <c r="H25" s="52">
        <f t="shared" si="4"/>
        <v>1183830</v>
      </c>
      <c r="I25" s="52">
        <f t="shared" si="4"/>
        <v>12322556</v>
      </c>
      <c r="J25" s="52">
        <f t="shared" si="4"/>
        <v>13999147</v>
      </c>
      <c r="K25" s="52">
        <f t="shared" si="4"/>
        <v>5932929</v>
      </c>
      <c r="L25" s="52">
        <f t="shared" si="4"/>
        <v>16220027</v>
      </c>
      <c r="M25" s="52">
        <f t="shared" si="4"/>
        <v>7785146</v>
      </c>
      <c r="N25" s="52">
        <f t="shared" si="4"/>
        <v>29938102</v>
      </c>
      <c r="O25" s="52">
        <f t="shared" si="4"/>
        <v>1424689</v>
      </c>
      <c r="P25" s="52">
        <f t="shared" si="4"/>
        <v>1395557</v>
      </c>
      <c r="Q25" s="52">
        <f t="shared" si="4"/>
        <v>7409174</v>
      </c>
      <c r="R25" s="52">
        <f t="shared" si="4"/>
        <v>10229420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54166669</v>
      </c>
      <c r="X25" s="52">
        <f t="shared" si="4"/>
        <v>98916934</v>
      </c>
      <c r="Y25" s="52">
        <f t="shared" si="4"/>
        <v>-44750265</v>
      </c>
      <c r="Z25" s="53">
        <f>+IF(X25&lt;&gt;0,+(Y25/X25)*100,0)</f>
        <v>-45.24024673065585</v>
      </c>
      <c r="AA25" s="54">
        <f>+AA5+AA9+AA15+AA19+AA24</f>
        <v>109013336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16298187</v>
      </c>
      <c r="D28" s="19"/>
      <c r="E28" s="20">
        <v>25757357</v>
      </c>
      <c r="F28" s="21">
        <v>60954112</v>
      </c>
      <c r="G28" s="21">
        <v>492761</v>
      </c>
      <c r="H28" s="21">
        <v>891788</v>
      </c>
      <c r="I28" s="21">
        <v>1711555</v>
      </c>
      <c r="J28" s="21">
        <v>3096104</v>
      </c>
      <c r="K28" s="21">
        <v>4056913</v>
      </c>
      <c r="L28" s="21">
        <v>9449252</v>
      </c>
      <c r="M28" s="21">
        <v>4640853</v>
      </c>
      <c r="N28" s="21">
        <v>18147018</v>
      </c>
      <c r="O28" s="21">
        <v>1116508</v>
      </c>
      <c r="P28" s="21">
        <v>1388748</v>
      </c>
      <c r="Q28" s="21">
        <v>5898885</v>
      </c>
      <c r="R28" s="21">
        <v>8404141</v>
      </c>
      <c r="S28" s="21"/>
      <c r="T28" s="21"/>
      <c r="U28" s="21"/>
      <c r="V28" s="21"/>
      <c r="W28" s="21">
        <v>29647263</v>
      </c>
      <c r="X28" s="21">
        <v>53353955</v>
      </c>
      <c r="Y28" s="21">
        <v>-23706692</v>
      </c>
      <c r="Z28" s="6">
        <v>-44.43</v>
      </c>
      <c r="AA28" s="19">
        <v>60954112</v>
      </c>
    </row>
    <row r="29" spans="1:27" ht="13.5">
      <c r="A29" s="56" t="s">
        <v>55</v>
      </c>
      <c r="B29" s="3"/>
      <c r="C29" s="19">
        <v>5531201</v>
      </c>
      <c r="D29" s="19"/>
      <c r="E29" s="20">
        <v>18020000</v>
      </c>
      <c r="F29" s="21">
        <v>30254186</v>
      </c>
      <c r="G29" s="21"/>
      <c r="H29" s="21"/>
      <c r="I29" s="21">
        <v>7510715</v>
      </c>
      <c r="J29" s="21">
        <v>7510715</v>
      </c>
      <c r="K29" s="21">
        <v>1546519</v>
      </c>
      <c r="L29" s="21">
        <v>6499926</v>
      </c>
      <c r="M29" s="21">
        <v>2500607</v>
      </c>
      <c r="N29" s="21">
        <v>10547052</v>
      </c>
      <c r="O29" s="21">
        <v>13130</v>
      </c>
      <c r="P29" s="21">
        <v>-236621</v>
      </c>
      <c r="Q29" s="21">
        <v>732905</v>
      </c>
      <c r="R29" s="21">
        <v>509414</v>
      </c>
      <c r="S29" s="21"/>
      <c r="T29" s="21"/>
      <c r="U29" s="21"/>
      <c r="V29" s="21"/>
      <c r="W29" s="21">
        <v>18567181</v>
      </c>
      <c r="X29" s="21">
        <v>22959463</v>
      </c>
      <c r="Y29" s="21">
        <v>-4392282</v>
      </c>
      <c r="Z29" s="6">
        <v>-19.13</v>
      </c>
      <c r="AA29" s="28">
        <v>30254186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>
        <v>4800000</v>
      </c>
      <c r="F31" s="21">
        <v>8784719</v>
      </c>
      <c r="G31" s="21"/>
      <c r="H31" s="21">
        <v>154175</v>
      </c>
      <c r="I31" s="21">
        <v>2824405</v>
      </c>
      <c r="J31" s="21">
        <v>2978580</v>
      </c>
      <c r="K31" s="21">
        <v>177035</v>
      </c>
      <c r="L31" s="21">
        <v>67723</v>
      </c>
      <c r="M31" s="21">
        <v>324640</v>
      </c>
      <c r="N31" s="21">
        <v>569398</v>
      </c>
      <c r="O31" s="21"/>
      <c r="P31" s="21"/>
      <c r="Q31" s="21"/>
      <c r="R31" s="21"/>
      <c r="S31" s="21"/>
      <c r="T31" s="21"/>
      <c r="U31" s="21"/>
      <c r="V31" s="21"/>
      <c r="W31" s="21">
        <v>3547978</v>
      </c>
      <c r="X31" s="21">
        <v>6393888</v>
      </c>
      <c r="Y31" s="21">
        <v>-2845910</v>
      </c>
      <c r="Z31" s="6">
        <v>-44.51</v>
      </c>
      <c r="AA31" s="28">
        <v>8784719</v>
      </c>
    </row>
    <row r="32" spans="1:27" ht="13.5">
      <c r="A32" s="58" t="s">
        <v>58</v>
      </c>
      <c r="B32" s="3"/>
      <c r="C32" s="25">
        <f aca="true" t="shared" si="5" ref="C32:Y32">SUM(C28:C31)</f>
        <v>21829388</v>
      </c>
      <c r="D32" s="25">
        <f>SUM(D28:D31)</f>
        <v>0</v>
      </c>
      <c r="E32" s="26">
        <f t="shared" si="5"/>
        <v>48577357</v>
      </c>
      <c r="F32" s="27">
        <f t="shared" si="5"/>
        <v>99993017</v>
      </c>
      <c r="G32" s="27">
        <f t="shared" si="5"/>
        <v>492761</v>
      </c>
      <c r="H32" s="27">
        <f t="shared" si="5"/>
        <v>1045963</v>
      </c>
      <c r="I32" s="27">
        <f t="shared" si="5"/>
        <v>12046675</v>
      </c>
      <c r="J32" s="27">
        <f t="shared" si="5"/>
        <v>13585399</v>
      </c>
      <c r="K32" s="27">
        <f t="shared" si="5"/>
        <v>5780467</v>
      </c>
      <c r="L32" s="27">
        <f t="shared" si="5"/>
        <v>16016901</v>
      </c>
      <c r="M32" s="27">
        <f t="shared" si="5"/>
        <v>7466100</v>
      </c>
      <c r="N32" s="27">
        <f t="shared" si="5"/>
        <v>29263468</v>
      </c>
      <c r="O32" s="27">
        <f t="shared" si="5"/>
        <v>1129638</v>
      </c>
      <c r="P32" s="27">
        <f t="shared" si="5"/>
        <v>1152127</v>
      </c>
      <c r="Q32" s="27">
        <f t="shared" si="5"/>
        <v>6631790</v>
      </c>
      <c r="R32" s="27">
        <f t="shared" si="5"/>
        <v>8913555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51762422</v>
      </c>
      <c r="X32" s="27">
        <f t="shared" si="5"/>
        <v>82707306</v>
      </c>
      <c r="Y32" s="27">
        <f t="shared" si="5"/>
        <v>-30944884</v>
      </c>
      <c r="Z32" s="13">
        <f>+IF(X32&lt;&gt;0,+(Y32/X32)*100,0)</f>
        <v>-37.41493405673255</v>
      </c>
      <c r="AA32" s="31">
        <f>SUM(AA28:AA31)</f>
        <v>99993017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9571821</v>
      </c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-31231971</v>
      </c>
      <c r="D35" s="19"/>
      <c r="E35" s="20">
        <v>10730000</v>
      </c>
      <c r="F35" s="21">
        <v>9020319</v>
      </c>
      <c r="G35" s="21"/>
      <c r="H35" s="21">
        <v>137867</v>
      </c>
      <c r="I35" s="21">
        <v>275881</v>
      </c>
      <c r="J35" s="21">
        <v>413748</v>
      </c>
      <c r="K35" s="21">
        <v>152462</v>
      </c>
      <c r="L35" s="21">
        <v>203126</v>
      </c>
      <c r="M35" s="21">
        <v>319046</v>
      </c>
      <c r="N35" s="21">
        <v>674634</v>
      </c>
      <c r="O35" s="21">
        <v>295051</v>
      </c>
      <c r="P35" s="21">
        <v>243430</v>
      </c>
      <c r="Q35" s="21">
        <v>777384</v>
      </c>
      <c r="R35" s="21">
        <v>1315865</v>
      </c>
      <c r="S35" s="21"/>
      <c r="T35" s="21"/>
      <c r="U35" s="21"/>
      <c r="V35" s="21"/>
      <c r="W35" s="21">
        <v>2404247</v>
      </c>
      <c r="X35" s="21">
        <v>9027235</v>
      </c>
      <c r="Y35" s="21">
        <v>-6622988</v>
      </c>
      <c r="Z35" s="6">
        <v>-73.37</v>
      </c>
      <c r="AA35" s="28">
        <v>9020319</v>
      </c>
    </row>
    <row r="36" spans="1:27" ht="13.5">
      <c r="A36" s="60" t="s">
        <v>62</v>
      </c>
      <c r="B36" s="10"/>
      <c r="C36" s="61">
        <f aca="true" t="shared" si="6" ref="C36:Y36">SUM(C32:C35)</f>
        <v>169238</v>
      </c>
      <c r="D36" s="61">
        <f>SUM(D32:D35)</f>
        <v>0</v>
      </c>
      <c r="E36" s="62">
        <f t="shared" si="6"/>
        <v>59307357</v>
      </c>
      <c r="F36" s="63">
        <f t="shared" si="6"/>
        <v>109013336</v>
      </c>
      <c r="G36" s="63">
        <f t="shared" si="6"/>
        <v>492761</v>
      </c>
      <c r="H36" s="63">
        <f t="shared" si="6"/>
        <v>1183830</v>
      </c>
      <c r="I36" s="63">
        <f t="shared" si="6"/>
        <v>12322556</v>
      </c>
      <c r="J36" s="63">
        <f t="shared" si="6"/>
        <v>13999147</v>
      </c>
      <c r="K36" s="63">
        <f t="shared" si="6"/>
        <v>5932929</v>
      </c>
      <c r="L36" s="63">
        <f t="shared" si="6"/>
        <v>16220027</v>
      </c>
      <c r="M36" s="63">
        <f t="shared" si="6"/>
        <v>7785146</v>
      </c>
      <c r="N36" s="63">
        <f t="shared" si="6"/>
        <v>29938102</v>
      </c>
      <c r="O36" s="63">
        <f t="shared" si="6"/>
        <v>1424689</v>
      </c>
      <c r="P36" s="63">
        <f t="shared" si="6"/>
        <v>1395557</v>
      </c>
      <c r="Q36" s="63">
        <f t="shared" si="6"/>
        <v>7409174</v>
      </c>
      <c r="R36" s="63">
        <f t="shared" si="6"/>
        <v>10229420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54166669</v>
      </c>
      <c r="X36" s="63">
        <f t="shared" si="6"/>
        <v>91734541</v>
      </c>
      <c r="Y36" s="63">
        <f t="shared" si="6"/>
        <v>-37567872</v>
      </c>
      <c r="Z36" s="64">
        <f>+IF(X36&lt;&gt;0,+(Y36/X36)*100,0)</f>
        <v>-40.95280969466016</v>
      </c>
      <c r="AA36" s="65">
        <f>SUM(AA32:AA35)</f>
        <v>109013336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89407</v>
      </c>
      <c r="D5" s="16">
        <f>SUM(D6:D8)</f>
        <v>0</v>
      </c>
      <c r="E5" s="17">
        <f t="shared" si="0"/>
        <v>635000</v>
      </c>
      <c r="F5" s="18">
        <f t="shared" si="0"/>
        <v>600000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18">
        <f t="shared" si="0"/>
        <v>0</v>
      </c>
      <c r="L5" s="18">
        <f t="shared" si="0"/>
        <v>0</v>
      </c>
      <c r="M5" s="18">
        <f t="shared" si="0"/>
        <v>29652</v>
      </c>
      <c r="N5" s="18">
        <f t="shared" si="0"/>
        <v>29652</v>
      </c>
      <c r="O5" s="18">
        <f t="shared" si="0"/>
        <v>0</v>
      </c>
      <c r="P5" s="18">
        <f t="shared" si="0"/>
        <v>52634</v>
      </c>
      <c r="Q5" s="18">
        <f t="shared" si="0"/>
        <v>4228</v>
      </c>
      <c r="R5" s="18">
        <f t="shared" si="0"/>
        <v>56862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86514</v>
      </c>
      <c r="X5" s="18">
        <f t="shared" si="0"/>
        <v>450000</v>
      </c>
      <c r="Y5" s="18">
        <f t="shared" si="0"/>
        <v>-363486</v>
      </c>
      <c r="Z5" s="4">
        <f>+IF(X5&lt;&gt;0,+(Y5/X5)*100,0)</f>
        <v>-80.77466666666666</v>
      </c>
      <c r="AA5" s="16">
        <f>SUM(AA6:AA8)</f>
        <v>600000</v>
      </c>
    </row>
    <row r="6" spans="1:27" ht="13.5">
      <c r="A6" s="5" t="s">
        <v>32</v>
      </c>
      <c r="B6" s="3"/>
      <c r="C6" s="19"/>
      <c r="D6" s="19"/>
      <c r="E6" s="20">
        <v>50000</v>
      </c>
      <c r="F6" s="21">
        <v>50000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37499</v>
      </c>
      <c r="Y6" s="21">
        <v>-37499</v>
      </c>
      <c r="Z6" s="6">
        <v>-100</v>
      </c>
      <c r="AA6" s="28">
        <v>50000</v>
      </c>
    </row>
    <row r="7" spans="1:27" ht="13.5">
      <c r="A7" s="5" t="s">
        <v>33</v>
      </c>
      <c r="B7" s="3"/>
      <c r="C7" s="22">
        <v>89407</v>
      </c>
      <c r="D7" s="22"/>
      <c r="E7" s="23">
        <v>585000</v>
      </c>
      <c r="F7" s="24">
        <v>550000</v>
      </c>
      <c r="G7" s="24"/>
      <c r="H7" s="24"/>
      <c r="I7" s="24"/>
      <c r="J7" s="24"/>
      <c r="K7" s="24"/>
      <c r="L7" s="24"/>
      <c r="M7" s="24">
        <v>29652</v>
      </c>
      <c r="N7" s="24">
        <v>29652</v>
      </c>
      <c r="O7" s="24"/>
      <c r="P7" s="24">
        <v>52634</v>
      </c>
      <c r="Q7" s="24">
        <v>4228</v>
      </c>
      <c r="R7" s="24">
        <v>56862</v>
      </c>
      <c r="S7" s="24"/>
      <c r="T7" s="24"/>
      <c r="U7" s="24"/>
      <c r="V7" s="24"/>
      <c r="W7" s="24">
        <v>86514</v>
      </c>
      <c r="X7" s="24">
        <v>412501</v>
      </c>
      <c r="Y7" s="24">
        <v>-325987</v>
      </c>
      <c r="Z7" s="7">
        <v>-79.03</v>
      </c>
      <c r="AA7" s="29">
        <v>550000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1422853</v>
      </c>
      <c r="D9" s="16">
        <f>SUM(D10:D14)</f>
        <v>0</v>
      </c>
      <c r="E9" s="17">
        <f t="shared" si="1"/>
        <v>5981999</v>
      </c>
      <c r="F9" s="18">
        <f t="shared" si="1"/>
        <v>5193999</v>
      </c>
      <c r="G9" s="18">
        <f t="shared" si="1"/>
        <v>11815</v>
      </c>
      <c r="H9" s="18">
        <f t="shared" si="1"/>
        <v>9731</v>
      </c>
      <c r="I9" s="18">
        <f t="shared" si="1"/>
        <v>-824872</v>
      </c>
      <c r="J9" s="18">
        <f t="shared" si="1"/>
        <v>-803326</v>
      </c>
      <c r="K9" s="18">
        <f t="shared" si="1"/>
        <v>404293</v>
      </c>
      <c r="L9" s="18">
        <f t="shared" si="1"/>
        <v>-82754</v>
      </c>
      <c r="M9" s="18">
        <f t="shared" si="1"/>
        <v>242063</v>
      </c>
      <c r="N9" s="18">
        <f t="shared" si="1"/>
        <v>563602</v>
      </c>
      <c r="O9" s="18">
        <f t="shared" si="1"/>
        <v>10858</v>
      </c>
      <c r="P9" s="18">
        <f t="shared" si="1"/>
        <v>141356</v>
      </c>
      <c r="Q9" s="18">
        <f t="shared" si="1"/>
        <v>124344</v>
      </c>
      <c r="R9" s="18">
        <f t="shared" si="1"/>
        <v>276558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36834</v>
      </c>
      <c r="X9" s="18">
        <f t="shared" si="1"/>
        <v>3895500</v>
      </c>
      <c r="Y9" s="18">
        <f t="shared" si="1"/>
        <v>-3858666</v>
      </c>
      <c r="Z9" s="4">
        <f>+IF(X9&lt;&gt;0,+(Y9/X9)*100,0)</f>
        <v>-99.0544474393531</v>
      </c>
      <c r="AA9" s="30">
        <f>SUM(AA10:AA14)</f>
        <v>5193999</v>
      </c>
    </row>
    <row r="10" spans="1:27" ht="13.5">
      <c r="A10" s="5" t="s">
        <v>36</v>
      </c>
      <c r="B10" s="3"/>
      <c r="C10" s="19"/>
      <c r="D10" s="19"/>
      <c r="E10" s="20">
        <v>1940367</v>
      </c>
      <c r="F10" s="21">
        <v>1140367</v>
      </c>
      <c r="G10" s="21"/>
      <c r="H10" s="21"/>
      <c r="I10" s="21"/>
      <c r="J10" s="21"/>
      <c r="K10" s="21"/>
      <c r="L10" s="21"/>
      <c r="M10" s="21">
        <v>151424</v>
      </c>
      <c r="N10" s="21">
        <v>151424</v>
      </c>
      <c r="O10" s="21"/>
      <c r="P10" s="21">
        <v>141356</v>
      </c>
      <c r="Q10" s="21">
        <v>61594</v>
      </c>
      <c r="R10" s="21">
        <v>202950</v>
      </c>
      <c r="S10" s="21"/>
      <c r="T10" s="21"/>
      <c r="U10" s="21"/>
      <c r="V10" s="21"/>
      <c r="W10" s="21">
        <v>354374</v>
      </c>
      <c r="X10" s="21">
        <v>855274</v>
      </c>
      <c r="Y10" s="21">
        <v>-500900</v>
      </c>
      <c r="Z10" s="6">
        <v>-58.57</v>
      </c>
      <c r="AA10" s="28">
        <v>1140367</v>
      </c>
    </row>
    <row r="11" spans="1:27" ht="13.5">
      <c r="A11" s="5" t="s">
        <v>37</v>
      </c>
      <c r="B11" s="3"/>
      <c r="C11" s="19">
        <v>1422853</v>
      </c>
      <c r="D11" s="19"/>
      <c r="E11" s="20">
        <v>4041632</v>
      </c>
      <c r="F11" s="21">
        <v>4053632</v>
      </c>
      <c r="G11" s="21">
        <v>11815</v>
      </c>
      <c r="H11" s="21">
        <v>9731</v>
      </c>
      <c r="I11" s="21">
        <v>-824872</v>
      </c>
      <c r="J11" s="21">
        <v>-803326</v>
      </c>
      <c r="K11" s="21">
        <v>404293</v>
      </c>
      <c r="L11" s="21">
        <v>-82754</v>
      </c>
      <c r="M11" s="21">
        <v>90639</v>
      </c>
      <c r="N11" s="21">
        <v>412178</v>
      </c>
      <c r="O11" s="21">
        <v>10858</v>
      </c>
      <c r="P11" s="21"/>
      <c r="Q11" s="21">
        <v>62750</v>
      </c>
      <c r="R11" s="21">
        <v>73608</v>
      </c>
      <c r="S11" s="21"/>
      <c r="T11" s="21"/>
      <c r="U11" s="21"/>
      <c r="V11" s="21"/>
      <c r="W11" s="21">
        <v>-317540</v>
      </c>
      <c r="X11" s="21">
        <v>3040226</v>
      </c>
      <c r="Y11" s="21">
        <v>-3357766</v>
      </c>
      <c r="Z11" s="6">
        <v>-110.44</v>
      </c>
      <c r="AA11" s="28">
        <v>4053632</v>
      </c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5600717</v>
      </c>
      <c r="D15" s="16">
        <f>SUM(D16:D18)</f>
        <v>0</v>
      </c>
      <c r="E15" s="17">
        <f t="shared" si="2"/>
        <v>5986785</v>
      </c>
      <c r="F15" s="18">
        <f t="shared" si="2"/>
        <v>5986785</v>
      </c>
      <c r="G15" s="18">
        <f t="shared" si="2"/>
        <v>0</v>
      </c>
      <c r="H15" s="18">
        <f t="shared" si="2"/>
        <v>0</v>
      </c>
      <c r="I15" s="18">
        <f t="shared" si="2"/>
        <v>9420</v>
      </c>
      <c r="J15" s="18">
        <f t="shared" si="2"/>
        <v>9420</v>
      </c>
      <c r="K15" s="18">
        <f t="shared" si="2"/>
        <v>393365</v>
      </c>
      <c r="L15" s="18">
        <f t="shared" si="2"/>
        <v>146983</v>
      </c>
      <c r="M15" s="18">
        <f t="shared" si="2"/>
        <v>0</v>
      </c>
      <c r="N15" s="18">
        <f t="shared" si="2"/>
        <v>540348</v>
      </c>
      <c r="O15" s="18">
        <f t="shared" si="2"/>
        <v>0</v>
      </c>
      <c r="P15" s="18">
        <f t="shared" si="2"/>
        <v>0</v>
      </c>
      <c r="Q15" s="18">
        <f t="shared" si="2"/>
        <v>147418</v>
      </c>
      <c r="R15" s="18">
        <f t="shared" si="2"/>
        <v>147418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697186</v>
      </c>
      <c r="X15" s="18">
        <f t="shared" si="2"/>
        <v>4490085</v>
      </c>
      <c r="Y15" s="18">
        <f t="shared" si="2"/>
        <v>-3792899</v>
      </c>
      <c r="Z15" s="4">
        <f>+IF(X15&lt;&gt;0,+(Y15/X15)*100,0)</f>
        <v>-84.47276610576414</v>
      </c>
      <c r="AA15" s="30">
        <f>SUM(AA16:AA18)</f>
        <v>5986785</v>
      </c>
    </row>
    <row r="16" spans="1:27" ht="13.5">
      <c r="A16" s="5" t="s">
        <v>42</v>
      </c>
      <c r="B16" s="3"/>
      <c r="C16" s="19">
        <v>11233</v>
      </c>
      <c r="D16" s="19"/>
      <c r="E16" s="20">
        <v>200000</v>
      </c>
      <c r="F16" s="21">
        <v>200000</v>
      </c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>
        <v>147418</v>
      </c>
      <c r="R16" s="21">
        <v>147418</v>
      </c>
      <c r="S16" s="21"/>
      <c r="T16" s="21"/>
      <c r="U16" s="21"/>
      <c r="V16" s="21"/>
      <c r="W16" s="21">
        <v>147418</v>
      </c>
      <c r="X16" s="21">
        <v>149999</v>
      </c>
      <c r="Y16" s="21">
        <v>-2581</v>
      </c>
      <c r="Z16" s="6">
        <v>-1.72</v>
      </c>
      <c r="AA16" s="28">
        <v>200000</v>
      </c>
    </row>
    <row r="17" spans="1:27" ht="13.5">
      <c r="A17" s="5" t="s">
        <v>43</v>
      </c>
      <c r="B17" s="3"/>
      <c r="C17" s="19">
        <v>5589484</v>
      </c>
      <c r="D17" s="19"/>
      <c r="E17" s="20">
        <v>5786785</v>
      </c>
      <c r="F17" s="21">
        <v>5786785</v>
      </c>
      <c r="G17" s="21"/>
      <c r="H17" s="21"/>
      <c r="I17" s="21">
        <v>9420</v>
      </c>
      <c r="J17" s="21">
        <v>9420</v>
      </c>
      <c r="K17" s="21">
        <v>393365</v>
      </c>
      <c r="L17" s="21">
        <v>146983</v>
      </c>
      <c r="M17" s="21"/>
      <c r="N17" s="21">
        <v>540348</v>
      </c>
      <c r="O17" s="21"/>
      <c r="P17" s="21"/>
      <c r="Q17" s="21"/>
      <c r="R17" s="21"/>
      <c r="S17" s="21"/>
      <c r="T17" s="21"/>
      <c r="U17" s="21"/>
      <c r="V17" s="21"/>
      <c r="W17" s="21">
        <v>549768</v>
      </c>
      <c r="X17" s="21">
        <v>4340086</v>
      </c>
      <c r="Y17" s="21">
        <v>-3790318</v>
      </c>
      <c r="Z17" s="6">
        <v>-87.33</v>
      </c>
      <c r="AA17" s="28">
        <v>5786785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1777978</v>
      </c>
      <c r="D19" s="16">
        <f>SUM(D20:D23)</f>
        <v>0</v>
      </c>
      <c r="E19" s="17">
        <f t="shared" si="3"/>
        <v>19354616</v>
      </c>
      <c r="F19" s="18">
        <f t="shared" si="3"/>
        <v>26354616</v>
      </c>
      <c r="G19" s="18">
        <f t="shared" si="3"/>
        <v>0</v>
      </c>
      <c r="H19" s="18">
        <f t="shared" si="3"/>
        <v>0</v>
      </c>
      <c r="I19" s="18">
        <f t="shared" si="3"/>
        <v>-411259</v>
      </c>
      <c r="J19" s="18">
        <f t="shared" si="3"/>
        <v>-411259</v>
      </c>
      <c r="K19" s="18">
        <f t="shared" si="3"/>
        <v>602570</v>
      </c>
      <c r="L19" s="18">
        <f t="shared" si="3"/>
        <v>2106218</v>
      </c>
      <c r="M19" s="18">
        <f t="shared" si="3"/>
        <v>1087430</v>
      </c>
      <c r="N19" s="18">
        <f t="shared" si="3"/>
        <v>3796218</v>
      </c>
      <c r="O19" s="18">
        <f t="shared" si="3"/>
        <v>5256561</v>
      </c>
      <c r="P19" s="18">
        <f t="shared" si="3"/>
        <v>0</v>
      </c>
      <c r="Q19" s="18">
        <f t="shared" si="3"/>
        <v>2881377</v>
      </c>
      <c r="R19" s="18">
        <f t="shared" si="3"/>
        <v>8137938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11522897</v>
      </c>
      <c r="X19" s="18">
        <f t="shared" si="3"/>
        <v>19765959</v>
      </c>
      <c r="Y19" s="18">
        <f t="shared" si="3"/>
        <v>-8243062</v>
      </c>
      <c r="Z19" s="4">
        <f>+IF(X19&lt;&gt;0,+(Y19/X19)*100,0)</f>
        <v>-41.70332438714458</v>
      </c>
      <c r="AA19" s="30">
        <f>SUM(AA20:AA23)</f>
        <v>26354616</v>
      </c>
    </row>
    <row r="20" spans="1:27" ht="13.5">
      <c r="A20" s="5" t="s">
        <v>46</v>
      </c>
      <c r="B20" s="3"/>
      <c r="C20" s="19">
        <v>1777978</v>
      </c>
      <c r="D20" s="19"/>
      <c r="E20" s="20">
        <v>15600000</v>
      </c>
      <c r="F20" s="21">
        <v>15600000</v>
      </c>
      <c r="G20" s="21"/>
      <c r="H20" s="21"/>
      <c r="I20" s="21">
        <v>-411259</v>
      </c>
      <c r="J20" s="21">
        <v>-411259</v>
      </c>
      <c r="K20" s="21">
        <v>602570</v>
      </c>
      <c r="L20" s="21">
        <v>2106218</v>
      </c>
      <c r="M20" s="21">
        <v>1217277</v>
      </c>
      <c r="N20" s="21">
        <v>3926065</v>
      </c>
      <c r="O20" s="21"/>
      <c r="P20" s="21"/>
      <c r="Q20" s="21">
        <v>2881377</v>
      </c>
      <c r="R20" s="21">
        <v>2881377</v>
      </c>
      <c r="S20" s="21"/>
      <c r="T20" s="21"/>
      <c r="U20" s="21"/>
      <c r="V20" s="21"/>
      <c r="W20" s="21">
        <v>6396183</v>
      </c>
      <c r="X20" s="21">
        <v>11700000</v>
      </c>
      <c r="Y20" s="21">
        <v>-5303817</v>
      </c>
      <c r="Z20" s="6">
        <v>-45.33</v>
      </c>
      <c r="AA20" s="28">
        <v>15600000</v>
      </c>
    </row>
    <row r="21" spans="1:27" ht="13.5">
      <c r="A21" s="5" t="s">
        <v>47</v>
      </c>
      <c r="B21" s="3"/>
      <c r="C21" s="19"/>
      <c r="D21" s="19"/>
      <c r="E21" s="20">
        <v>2482086</v>
      </c>
      <c r="F21" s="21">
        <v>9482086</v>
      </c>
      <c r="G21" s="21"/>
      <c r="H21" s="21"/>
      <c r="I21" s="21"/>
      <c r="J21" s="21"/>
      <c r="K21" s="21"/>
      <c r="L21" s="21"/>
      <c r="M21" s="21">
        <v>-129847</v>
      </c>
      <c r="N21" s="21">
        <v>-129847</v>
      </c>
      <c r="O21" s="21"/>
      <c r="P21" s="21"/>
      <c r="Q21" s="21"/>
      <c r="R21" s="21"/>
      <c r="S21" s="21"/>
      <c r="T21" s="21"/>
      <c r="U21" s="21"/>
      <c r="V21" s="21"/>
      <c r="W21" s="21">
        <v>-129847</v>
      </c>
      <c r="X21" s="21">
        <v>7111561</v>
      </c>
      <c r="Y21" s="21">
        <v>-7241408</v>
      </c>
      <c r="Z21" s="6">
        <v>-101.83</v>
      </c>
      <c r="AA21" s="28">
        <v>9482086</v>
      </c>
    </row>
    <row r="22" spans="1:27" ht="13.5">
      <c r="A22" s="5" t="s">
        <v>48</v>
      </c>
      <c r="B22" s="3"/>
      <c r="C22" s="22"/>
      <c r="D22" s="22"/>
      <c r="E22" s="23">
        <v>739656</v>
      </c>
      <c r="F22" s="24">
        <v>739656</v>
      </c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>
        <v>554742</v>
      </c>
      <c r="Y22" s="24">
        <v>-554742</v>
      </c>
      <c r="Z22" s="7">
        <v>-100</v>
      </c>
      <c r="AA22" s="29">
        <v>739656</v>
      </c>
    </row>
    <row r="23" spans="1:27" ht="13.5">
      <c r="A23" s="5" t="s">
        <v>49</v>
      </c>
      <c r="B23" s="3"/>
      <c r="C23" s="19"/>
      <c r="D23" s="19"/>
      <c r="E23" s="20">
        <v>532874</v>
      </c>
      <c r="F23" s="21">
        <v>532874</v>
      </c>
      <c r="G23" s="21"/>
      <c r="H23" s="21"/>
      <c r="I23" s="21"/>
      <c r="J23" s="21"/>
      <c r="K23" s="21"/>
      <c r="L23" s="21"/>
      <c r="M23" s="21"/>
      <c r="N23" s="21"/>
      <c r="O23" s="21">
        <v>5256561</v>
      </c>
      <c r="P23" s="21"/>
      <c r="Q23" s="21"/>
      <c r="R23" s="21">
        <v>5256561</v>
      </c>
      <c r="S23" s="21"/>
      <c r="T23" s="21"/>
      <c r="U23" s="21"/>
      <c r="V23" s="21"/>
      <c r="W23" s="21">
        <v>5256561</v>
      </c>
      <c r="X23" s="21">
        <v>399656</v>
      </c>
      <c r="Y23" s="21">
        <v>4856905</v>
      </c>
      <c r="Z23" s="6">
        <v>1215.27</v>
      </c>
      <c r="AA23" s="28">
        <v>532874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8890955</v>
      </c>
      <c r="D25" s="50">
        <f>+D5+D9+D15+D19+D24</f>
        <v>0</v>
      </c>
      <c r="E25" s="51">
        <f t="shared" si="4"/>
        <v>31958400</v>
      </c>
      <c r="F25" s="52">
        <f t="shared" si="4"/>
        <v>38135400</v>
      </c>
      <c r="G25" s="52">
        <f t="shared" si="4"/>
        <v>11815</v>
      </c>
      <c r="H25" s="52">
        <f t="shared" si="4"/>
        <v>9731</v>
      </c>
      <c r="I25" s="52">
        <f t="shared" si="4"/>
        <v>-1226711</v>
      </c>
      <c r="J25" s="52">
        <f t="shared" si="4"/>
        <v>-1205165</v>
      </c>
      <c r="K25" s="52">
        <f t="shared" si="4"/>
        <v>1400228</v>
      </c>
      <c r="L25" s="52">
        <f t="shared" si="4"/>
        <v>2170447</v>
      </c>
      <c r="M25" s="52">
        <f t="shared" si="4"/>
        <v>1359145</v>
      </c>
      <c r="N25" s="52">
        <f t="shared" si="4"/>
        <v>4929820</v>
      </c>
      <c r="O25" s="52">
        <f t="shared" si="4"/>
        <v>5267419</v>
      </c>
      <c r="P25" s="52">
        <f t="shared" si="4"/>
        <v>193990</v>
      </c>
      <c r="Q25" s="52">
        <f t="shared" si="4"/>
        <v>3157367</v>
      </c>
      <c r="R25" s="52">
        <f t="shared" si="4"/>
        <v>8618776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12343431</v>
      </c>
      <c r="X25" s="52">
        <f t="shared" si="4"/>
        <v>28601544</v>
      </c>
      <c r="Y25" s="52">
        <f t="shared" si="4"/>
        <v>-16258113</v>
      </c>
      <c r="Z25" s="53">
        <f>+IF(X25&lt;&gt;0,+(Y25/X25)*100,0)</f>
        <v>-56.84348019813196</v>
      </c>
      <c r="AA25" s="54">
        <f>+AA5+AA9+AA15+AA19+AA24</f>
        <v>38135400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8790315</v>
      </c>
      <c r="D28" s="19"/>
      <c r="E28" s="20">
        <v>28673400</v>
      </c>
      <c r="F28" s="21">
        <v>28673400</v>
      </c>
      <c r="G28" s="21">
        <v>11815</v>
      </c>
      <c r="H28" s="21">
        <v>9731</v>
      </c>
      <c r="I28" s="21">
        <v>-1226711</v>
      </c>
      <c r="J28" s="21">
        <v>-1205165</v>
      </c>
      <c r="K28" s="21">
        <v>1400228</v>
      </c>
      <c r="L28" s="21">
        <v>2170447</v>
      </c>
      <c r="M28" s="21">
        <v>1459340</v>
      </c>
      <c r="N28" s="21">
        <v>5030015</v>
      </c>
      <c r="O28" s="21">
        <v>5267419</v>
      </c>
      <c r="P28" s="21">
        <v>141356</v>
      </c>
      <c r="Q28" s="21">
        <v>3005721</v>
      </c>
      <c r="R28" s="21">
        <v>8414496</v>
      </c>
      <c r="S28" s="21"/>
      <c r="T28" s="21"/>
      <c r="U28" s="21"/>
      <c r="V28" s="21"/>
      <c r="W28" s="21">
        <v>12239346</v>
      </c>
      <c r="X28" s="21">
        <v>21505050</v>
      </c>
      <c r="Y28" s="21">
        <v>-9265704</v>
      </c>
      <c r="Z28" s="6">
        <v>-43.09</v>
      </c>
      <c r="AA28" s="19">
        <v>28673400</v>
      </c>
    </row>
    <row r="29" spans="1:27" ht="13.5">
      <c r="A29" s="56" t="s">
        <v>55</v>
      </c>
      <c r="B29" s="3"/>
      <c r="C29" s="19"/>
      <c r="D29" s="19"/>
      <c r="E29" s="20">
        <v>2085000</v>
      </c>
      <c r="F29" s="21">
        <v>8250000</v>
      </c>
      <c r="G29" s="21"/>
      <c r="H29" s="21"/>
      <c r="I29" s="21"/>
      <c r="J29" s="21"/>
      <c r="K29" s="21"/>
      <c r="L29" s="21"/>
      <c r="M29" s="21">
        <v>-129847</v>
      </c>
      <c r="N29" s="21">
        <v>-129847</v>
      </c>
      <c r="O29" s="21"/>
      <c r="P29" s="21"/>
      <c r="Q29" s="21"/>
      <c r="R29" s="21"/>
      <c r="S29" s="21"/>
      <c r="T29" s="21"/>
      <c r="U29" s="21"/>
      <c r="V29" s="21"/>
      <c r="W29" s="21">
        <v>-129847</v>
      </c>
      <c r="X29" s="21">
        <v>6187497</v>
      </c>
      <c r="Y29" s="21">
        <v>-6317344</v>
      </c>
      <c r="Z29" s="6">
        <v>-102.1</v>
      </c>
      <c r="AA29" s="28">
        <v>8250000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8790315</v>
      </c>
      <c r="D32" s="25">
        <f>SUM(D28:D31)</f>
        <v>0</v>
      </c>
      <c r="E32" s="26">
        <f t="shared" si="5"/>
        <v>30758400</v>
      </c>
      <c r="F32" s="27">
        <f t="shared" si="5"/>
        <v>36923400</v>
      </c>
      <c r="G32" s="27">
        <f t="shared" si="5"/>
        <v>11815</v>
      </c>
      <c r="H32" s="27">
        <f t="shared" si="5"/>
        <v>9731</v>
      </c>
      <c r="I32" s="27">
        <f t="shared" si="5"/>
        <v>-1226711</v>
      </c>
      <c r="J32" s="27">
        <f t="shared" si="5"/>
        <v>-1205165</v>
      </c>
      <c r="K32" s="27">
        <f t="shared" si="5"/>
        <v>1400228</v>
      </c>
      <c r="L32" s="27">
        <f t="shared" si="5"/>
        <v>2170447</v>
      </c>
      <c r="M32" s="27">
        <f t="shared" si="5"/>
        <v>1329493</v>
      </c>
      <c r="N32" s="27">
        <f t="shared" si="5"/>
        <v>4900168</v>
      </c>
      <c r="O32" s="27">
        <f t="shared" si="5"/>
        <v>5267419</v>
      </c>
      <c r="P32" s="27">
        <f t="shared" si="5"/>
        <v>141356</v>
      </c>
      <c r="Q32" s="27">
        <f t="shared" si="5"/>
        <v>3005721</v>
      </c>
      <c r="R32" s="27">
        <f t="shared" si="5"/>
        <v>8414496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12109499</v>
      </c>
      <c r="X32" s="27">
        <f t="shared" si="5"/>
        <v>27692547</v>
      </c>
      <c r="Y32" s="27">
        <f t="shared" si="5"/>
        <v>-15583048</v>
      </c>
      <c r="Z32" s="13">
        <f>+IF(X32&lt;&gt;0,+(Y32/X32)*100,0)</f>
        <v>-56.27163149709558</v>
      </c>
      <c r="AA32" s="31">
        <f>SUM(AA28:AA31)</f>
        <v>36923400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100640</v>
      </c>
      <c r="D35" s="19"/>
      <c r="E35" s="20">
        <v>1200000</v>
      </c>
      <c r="F35" s="21">
        <v>1212000</v>
      </c>
      <c r="G35" s="21"/>
      <c r="H35" s="21"/>
      <c r="I35" s="21"/>
      <c r="J35" s="21"/>
      <c r="K35" s="21"/>
      <c r="L35" s="21"/>
      <c r="M35" s="21">
        <v>29652</v>
      </c>
      <c r="N35" s="21">
        <v>29652</v>
      </c>
      <c r="O35" s="21"/>
      <c r="P35" s="21">
        <v>52634</v>
      </c>
      <c r="Q35" s="21">
        <v>151646</v>
      </c>
      <c r="R35" s="21">
        <v>204280</v>
      </c>
      <c r="S35" s="21"/>
      <c r="T35" s="21"/>
      <c r="U35" s="21"/>
      <c r="V35" s="21"/>
      <c r="W35" s="21">
        <v>233932</v>
      </c>
      <c r="X35" s="21">
        <v>908997</v>
      </c>
      <c r="Y35" s="21">
        <v>-675065</v>
      </c>
      <c r="Z35" s="6">
        <v>-74.26</v>
      </c>
      <c r="AA35" s="28">
        <v>1212000</v>
      </c>
    </row>
    <row r="36" spans="1:27" ht="13.5">
      <c r="A36" s="60" t="s">
        <v>62</v>
      </c>
      <c r="B36" s="10"/>
      <c r="C36" s="61">
        <f aca="true" t="shared" si="6" ref="C36:Y36">SUM(C32:C35)</f>
        <v>8890955</v>
      </c>
      <c r="D36" s="61">
        <f>SUM(D32:D35)</f>
        <v>0</v>
      </c>
      <c r="E36" s="62">
        <f t="shared" si="6"/>
        <v>31958400</v>
      </c>
      <c r="F36" s="63">
        <f t="shared" si="6"/>
        <v>38135400</v>
      </c>
      <c r="G36" s="63">
        <f t="shared" si="6"/>
        <v>11815</v>
      </c>
      <c r="H36" s="63">
        <f t="shared" si="6"/>
        <v>9731</v>
      </c>
      <c r="I36" s="63">
        <f t="shared" si="6"/>
        <v>-1226711</v>
      </c>
      <c r="J36" s="63">
        <f t="shared" si="6"/>
        <v>-1205165</v>
      </c>
      <c r="K36" s="63">
        <f t="shared" si="6"/>
        <v>1400228</v>
      </c>
      <c r="L36" s="63">
        <f t="shared" si="6"/>
        <v>2170447</v>
      </c>
      <c r="M36" s="63">
        <f t="shared" si="6"/>
        <v>1359145</v>
      </c>
      <c r="N36" s="63">
        <f t="shared" si="6"/>
        <v>4929820</v>
      </c>
      <c r="O36" s="63">
        <f t="shared" si="6"/>
        <v>5267419</v>
      </c>
      <c r="P36" s="63">
        <f t="shared" si="6"/>
        <v>193990</v>
      </c>
      <c r="Q36" s="63">
        <f t="shared" si="6"/>
        <v>3157367</v>
      </c>
      <c r="R36" s="63">
        <f t="shared" si="6"/>
        <v>8618776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12343431</v>
      </c>
      <c r="X36" s="63">
        <f t="shared" si="6"/>
        <v>28601544</v>
      </c>
      <c r="Y36" s="63">
        <f t="shared" si="6"/>
        <v>-16258113</v>
      </c>
      <c r="Z36" s="64">
        <f>+IF(X36&lt;&gt;0,+(Y36/X36)*100,0)</f>
        <v>-56.84348019813196</v>
      </c>
      <c r="AA36" s="65">
        <f>SUM(AA32:AA35)</f>
        <v>38135400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73625</v>
      </c>
      <c r="D5" s="16">
        <f>SUM(D6:D8)</f>
        <v>0</v>
      </c>
      <c r="E5" s="17">
        <f t="shared" si="0"/>
        <v>204600</v>
      </c>
      <c r="F5" s="18">
        <f t="shared" si="0"/>
        <v>1010600</v>
      </c>
      <c r="G5" s="18">
        <f t="shared" si="0"/>
        <v>0</v>
      </c>
      <c r="H5" s="18">
        <f t="shared" si="0"/>
        <v>2360</v>
      </c>
      <c r="I5" s="18">
        <f t="shared" si="0"/>
        <v>0</v>
      </c>
      <c r="J5" s="18">
        <f t="shared" si="0"/>
        <v>2360</v>
      </c>
      <c r="K5" s="18">
        <f t="shared" si="0"/>
        <v>-1180</v>
      </c>
      <c r="L5" s="18">
        <f t="shared" si="0"/>
        <v>10475</v>
      </c>
      <c r="M5" s="18">
        <f t="shared" si="0"/>
        <v>0</v>
      </c>
      <c r="N5" s="18">
        <f t="shared" si="0"/>
        <v>9295</v>
      </c>
      <c r="O5" s="18">
        <f t="shared" si="0"/>
        <v>35257</v>
      </c>
      <c r="P5" s="18">
        <f t="shared" si="0"/>
        <v>8997</v>
      </c>
      <c r="Q5" s="18">
        <f t="shared" si="0"/>
        <v>20039</v>
      </c>
      <c r="R5" s="18">
        <f t="shared" si="0"/>
        <v>64293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75948</v>
      </c>
      <c r="X5" s="18">
        <f t="shared" si="0"/>
        <v>757952</v>
      </c>
      <c r="Y5" s="18">
        <f t="shared" si="0"/>
        <v>-682004</v>
      </c>
      <c r="Z5" s="4">
        <f>+IF(X5&lt;&gt;0,+(Y5/X5)*100,0)</f>
        <v>-89.97984041205775</v>
      </c>
      <c r="AA5" s="16">
        <f>SUM(AA6:AA8)</f>
        <v>1010600</v>
      </c>
    </row>
    <row r="6" spans="1:27" ht="13.5">
      <c r="A6" s="5" t="s">
        <v>32</v>
      </c>
      <c r="B6" s="3"/>
      <c r="C6" s="19"/>
      <c r="D6" s="19"/>
      <c r="E6" s="20">
        <v>21000</v>
      </c>
      <c r="F6" s="21">
        <v>886000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664501</v>
      </c>
      <c r="Y6" s="21">
        <v>-664501</v>
      </c>
      <c r="Z6" s="6">
        <v>-100</v>
      </c>
      <c r="AA6" s="28">
        <v>886000</v>
      </c>
    </row>
    <row r="7" spans="1:27" ht="13.5">
      <c r="A7" s="5" t="s">
        <v>33</v>
      </c>
      <c r="B7" s="3"/>
      <c r="C7" s="22">
        <v>73625</v>
      </c>
      <c r="D7" s="22"/>
      <c r="E7" s="23">
        <v>173600</v>
      </c>
      <c r="F7" s="24">
        <v>114600</v>
      </c>
      <c r="G7" s="24"/>
      <c r="H7" s="24">
        <v>2360</v>
      </c>
      <c r="I7" s="24"/>
      <c r="J7" s="24">
        <v>2360</v>
      </c>
      <c r="K7" s="24">
        <v>-1180</v>
      </c>
      <c r="L7" s="24">
        <v>10475</v>
      </c>
      <c r="M7" s="24"/>
      <c r="N7" s="24">
        <v>9295</v>
      </c>
      <c r="O7" s="24">
        <v>35257</v>
      </c>
      <c r="P7" s="24">
        <v>8997</v>
      </c>
      <c r="Q7" s="24">
        <v>20039</v>
      </c>
      <c r="R7" s="24">
        <v>64293</v>
      </c>
      <c r="S7" s="24"/>
      <c r="T7" s="24"/>
      <c r="U7" s="24"/>
      <c r="V7" s="24"/>
      <c r="W7" s="24">
        <v>75948</v>
      </c>
      <c r="X7" s="24">
        <v>85950</v>
      </c>
      <c r="Y7" s="24">
        <v>-10002</v>
      </c>
      <c r="Z7" s="7">
        <v>-11.64</v>
      </c>
      <c r="AA7" s="29">
        <v>114600</v>
      </c>
    </row>
    <row r="8" spans="1:27" ht="13.5">
      <c r="A8" s="5" t="s">
        <v>34</v>
      </c>
      <c r="B8" s="3"/>
      <c r="C8" s="19"/>
      <c r="D8" s="19"/>
      <c r="E8" s="20">
        <v>10000</v>
      </c>
      <c r="F8" s="21">
        <v>10000</v>
      </c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>
        <v>7501</v>
      </c>
      <c r="Y8" s="21">
        <v>-7501</v>
      </c>
      <c r="Z8" s="6">
        <v>-100</v>
      </c>
      <c r="AA8" s="28">
        <v>10000</v>
      </c>
    </row>
    <row r="9" spans="1:27" ht="13.5">
      <c r="A9" s="2" t="s">
        <v>35</v>
      </c>
      <c r="B9" s="3"/>
      <c r="C9" s="16">
        <f aca="true" t="shared" si="1" ref="C9:Y9">SUM(C10:C14)</f>
        <v>-44672</v>
      </c>
      <c r="D9" s="16">
        <f>SUM(D10:D14)</f>
        <v>0</v>
      </c>
      <c r="E9" s="17">
        <f t="shared" si="1"/>
        <v>438700</v>
      </c>
      <c r="F9" s="18">
        <f t="shared" si="1"/>
        <v>138700</v>
      </c>
      <c r="G9" s="18">
        <f t="shared" si="1"/>
        <v>0</v>
      </c>
      <c r="H9" s="18">
        <f t="shared" si="1"/>
        <v>0</v>
      </c>
      <c r="I9" s="18">
        <f t="shared" si="1"/>
        <v>0</v>
      </c>
      <c r="J9" s="18">
        <f t="shared" si="1"/>
        <v>0</v>
      </c>
      <c r="K9" s="18">
        <f t="shared" si="1"/>
        <v>0</v>
      </c>
      <c r="L9" s="18">
        <f t="shared" si="1"/>
        <v>0</v>
      </c>
      <c r="M9" s="18">
        <f t="shared" si="1"/>
        <v>0</v>
      </c>
      <c r="N9" s="18">
        <f t="shared" si="1"/>
        <v>0</v>
      </c>
      <c r="O9" s="18">
        <f t="shared" si="1"/>
        <v>0</v>
      </c>
      <c r="P9" s="18">
        <f t="shared" si="1"/>
        <v>0</v>
      </c>
      <c r="Q9" s="18">
        <f t="shared" si="1"/>
        <v>5130</v>
      </c>
      <c r="R9" s="18">
        <f t="shared" si="1"/>
        <v>5130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5130</v>
      </c>
      <c r="X9" s="18">
        <f t="shared" si="1"/>
        <v>104026</v>
      </c>
      <c r="Y9" s="18">
        <f t="shared" si="1"/>
        <v>-98896</v>
      </c>
      <c r="Z9" s="4">
        <f>+IF(X9&lt;&gt;0,+(Y9/X9)*100,0)</f>
        <v>-95.0685405571684</v>
      </c>
      <c r="AA9" s="30">
        <f>SUM(AA10:AA14)</f>
        <v>138700</v>
      </c>
    </row>
    <row r="10" spans="1:27" ht="13.5">
      <c r="A10" s="5" t="s">
        <v>36</v>
      </c>
      <c r="B10" s="3"/>
      <c r="C10" s="19">
        <v>93162</v>
      </c>
      <c r="D10" s="19"/>
      <c r="E10" s="20">
        <v>395700</v>
      </c>
      <c r="F10" s="21">
        <v>95700</v>
      </c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>
        <v>71775</v>
      </c>
      <c r="Y10" s="21">
        <v>-71775</v>
      </c>
      <c r="Z10" s="6">
        <v>-100</v>
      </c>
      <c r="AA10" s="28">
        <v>95700</v>
      </c>
    </row>
    <row r="11" spans="1:27" ht="13.5">
      <c r="A11" s="5" t="s">
        <v>37</v>
      </c>
      <c r="B11" s="3"/>
      <c r="C11" s="19"/>
      <c r="D11" s="19"/>
      <c r="E11" s="20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-137834</v>
      </c>
      <c r="D14" s="22"/>
      <c r="E14" s="23">
        <v>43000</v>
      </c>
      <c r="F14" s="24">
        <v>43000</v>
      </c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>
        <v>5130</v>
      </c>
      <c r="R14" s="24">
        <v>5130</v>
      </c>
      <c r="S14" s="24"/>
      <c r="T14" s="24"/>
      <c r="U14" s="24"/>
      <c r="V14" s="24"/>
      <c r="W14" s="24">
        <v>5130</v>
      </c>
      <c r="X14" s="24">
        <v>32251</v>
      </c>
      <c r="Y14" s="24">
        <v>-27121</v>
      </c>
      <c r="Z14" s="7">
        <v>-84.09</v>
      </c>
      <c r="AA14" s="29">
        <v>43000</v>
      </c>
    </row>
    <row r="15" spans="1:27" ht="13.5">
      <c r="A15" s="2" t="s">
        <v>41</v>
      </c>
      <c r="B15" s="8"/>
      <c r="C15" s="16">
        <f aca="true" t="shared" si="2" ref="C15:Y15">SUM(C16:C18)</f>
        <v>23144</v>
      </c>
      <c r="D15" s="16">
        <f>SUM(D16:D18)</f>
        <v>0</v>
      </c>
      <c r="E15" s="17">
        <f t="shared" si="2"/>
        <v>100500</v>
      </c>
      <c r="F15" s="18">
        <f t="shared" si="2"/>
        <v>98500</v>
      </c>
      <c r="G15" s="18">
        <f t="shared" si="2"/>
        <v>0</v>
      </c>
      <c r="H15" s="18">
        <f t="shared" si="2"/>
        <v>0</v>
      </c>
      <c r="I15" s="18">
        <f t="shared" si="2"/>
        <v>0</v>
      </c>
      <c r="J15" s="18">
        <f t="shared" si="2"/>
        <v>0</v>
      </c>
      <c r="K15" s="18">
        <f t="shared" si="2"/>
        <v>0</v>
      </c>
      <c r="L15" s="18">
        <f t="shared" si="2"/>
        <v>1599</v>
      </c>
      <c r="M15" s="18">
        <f t="shared" si="2"/>
        <v>0</v>
      </c>
      <c r="N15" s="18">
        <f t="shared" si="2"/>
        <v>1599</v>
      </c>
      <c r="O15" s="18">
        <f t="shared" si="2"/>
        <v>0</v>
      </c>
      <c r="P15" s="18">
        <f t="shared" si="2"/>
        <v>0</v>
      </c>
      <c r="Q15" s="18">
        <f t="shared" si="2"/>
        <v>14090</v>
      </c>
      <c r="R15" s="18">
        <f t="shared" si="2"/>
        <v>14090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15689</v>
      </c>
      <c r="X15" s="18">
        <f t="shared" si="2"/>
        <v>73876</v>
      </c>
      <c r="Y15" s="18">
        <f t="shared" si="2"/>
        <v>-58187</v>
      </c>
      <c r="Z15" s="4">
        <f>+IF(X15&lt;&gt;0,+(Y15/X15)*100,0)</f>
        <v>-78.76306242893497</v>
      </c>
      <c r="AA15" s="30">
        <f>SUM(AA16:AA18)</f>
        <v>98500</v>
      </c>
    </row>
    <row r="16" spans="1:27" ht="13.5">
      <c r="A16" s="5" t="s">
        <v>42</v>
      </c>
      <c r="B16" s="3"/>
      <c r="C16" s="19">
        <v>23144</v>
      </c>
      <c r="D16" s="19"/>
      <c r="E16" s="20">
        <v>100500</v>
      </c>
      <c r="F16" s="21">
        <v>98500</v>
      </c>
      <c r="G16" s="21"/>
      <c r="H16" s="21"/>
      <c r="I16" s="21"/>
      <c r="J16" s="21"/>
      <c r="K16" s="21"/>
      <c r="L16" s="21">
        <v>1599</v>
      </c>
      <c r="M16" s="21"/>
      <c r="N16" s="21">
        <v>1599</v>
      </c>
      <c r="O16" s="21"/>
      <c r="P16" s="21"/>
      <c r="Q16" s="21">
        <v>14090</v>
      </c>
      <c r="R16" s="21">
        <v>14090</v>
      </c>
      <c r="S16" s="21"/>
      <c r="T16" s="21"/>
      <c r="U16" s="21"/>
      <c r="V16" s="21"/>
      <c r="W16" s="21">
        <v>15689</v>
      </c>
      <c r="X16" s="21">
        <v>73876</v>
      </c>
      <c r="Y16" s="21">
        <v>-58187</v>
      </c>
      <c r="Z16" s="6">
        <v>-78.76</v>
      </c>
      <c r="AA16" s="28">
        <v>98500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0</v>
      </c>
      <c r="G19" s="18">
        <f t="shared" si="3"/>
        <v>0</v>
      </c>
      <c r="H19" s="18">
        <f t="shared" si="3"/>
        <v>0</v>
      </c>
      <c r="I19" s="18">
        <f t="shared" si="3"/>
        <v>0</v>
      </c>
      <c r="J19" s="18">
        <f t="shared" si="3"/>
        <v>0</v>
      </c>
      <c r="K19" s="18">
        <f t="shared" si="3"/>
        <v>0</v>
      </c>
      <c r="L19" s="18">
        <f t="shared" si="3"/>
        <v>0</v>
      </c>
      <c r="M19" s="18">
        <f t="shared" si="3"/>
        <v>0</v>
      </c>
      <c r="N19" s="18">
        <f t="shared" si="3"/>
        <v>0</v>
      </c>
      <c r="O19" s="18">
        <f t="shared" si="3"/>
        <v>0</v>
      </c>
      <c r="P19" s="18">
        <f t="shared" si="3"/>
        <v>0</v>
      </c>
      <c r="Q19" s="18">
        <f t="shared" si="3"/>
        <v>0</v>
      </c>
      <c r="R19" s="18">
        <f t="shared" si="3"/>
        <v>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0</v>
      </c>
      <c r="X19" s="18">
        <f t="shared" si="3"/>
        <v>0</v>
      </c>
      <c r="Y19" s="18">
        <f t="shared" si="3"/>
        <v>0</v>
      </c>
      <c r="Z19" s="4">
        <f>+IF(X19&lt;&gt;0,+(Y19/X19)*100,0)</f>
        <v>0</v>
      </c>
      <c r="AA19" s="30">
        <f>SUM(AA20:AA23)</f>
        <v>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52097</v>
      </c>
      <c r="D25" s="50">
        <f>+D5+D9+D15+D19+D24</f>
        <v>0</v>
      </c>
      <c r="E25" s="51">
        <f t="shared" si="4"/>
        <v>743800</v>
      </c>
      <c r="F25" s="52">
        <f t="shared" si="4"/>
        <v>1247800</v>
      </c>
      <c r="G25" s="52">
        <f t="shared" si="4"/>
        <v>0</v>
      </c>
      <c r="H25" s="52">
        <f t="shared" si="4"/>
        <v>2360</v>
      </c>
      <c r="I25" s="52">
        <f t="shared" si="4"/>
        <v>0</v>
      </c>
      <c r="J25" s="52">
        <f t="shared" si="4"/>
        <v>2360</v>
      </c>
      <c r="K25" s="52">
        <f t="shared" si="4"/>
        <v>-1180</v>
      </c>
      <c r="L25" s="52">
        <f t="shared" si="4"/>
        <v>12074</v>
      </c>
      <c r="M25" s="52">
        <f t="shared" si="4"/>
        <v>0</v>
      </c>
      <c r="N25" s="52">
        <f t="shared" si="4"/>
        <v>10894</v>
      </c>
      <c r="O25" s="52">
        <f t="shared" si="4"/>
        <v>35257</v>
      </c>
      <c r="P25" s="52">
        <f t="shared" si="4"/>
        <v>8997</v>
      </c>
      <c r="Q25" s="52">
        <f t="shared" si="4"/>
        <v>39259</v>
      </c>
      <c r="R25" s="52">
        <f t="shared" si="4"/>
        <v>83513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96767</v>
      </c>
      <c r="X25" s="52">
        <f t="shared" si="4"/>
        <v>935854</v>
      </c>
      <c r="Y25" s="52">
        <f t="shared" si="4"/>
        <v>-839087</v>
      </c>
      <c r="Z25" s="53">
        <f>+IF(X25&lt;&gt;0,+(Y25/X25)*100,0)</f>
        <v>-89.66003244095766</v>
      </c>
      <c r="AA25" s="54">
        <f>+AA5+AA9+AA15+AA19+AA24</f>
        <v>1247800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0</v>
      </c>
      <c r="H32" s="27">
        <f t="shared" si="5"/>
        <v>0</v>
      </c>
      <c r="I32" s="27">
        <f t="shared" si="5"/>
        <v>0</v>
      </c>
      <c r="J32" s="27">
        <f t="shared" si="5"/>
        <v>0</v>
      </c>
      <c r="K32" s="27">
        <f t="shared" si="5"/>
        <v>0</v>
      </c>
      <c r="L32" s="27">
        <f t="shared" si="5"/>
        <v>0</v>
      </c>
      <c r="M32" s="27">
        <f t="shared" si="5"/>
        <v>0</v>
      </c>
      <c r="N32" s="27">
        <f t="shared" si="5"/>
        <v>0</v>
      </c>
      <c r="O32" s="27">
        <f t="shared" si="5"/>
        <v>0</v>
      </c>
      <c r="P32" s="27">
        <f t="shared" si="5"/>
        <v>0</v>
      </c>
      <c r="Q32" s="27">
        <f t="shared" si="5"/>
        <v>0</v>
      </c>
      <c r="R32" s="27">
        <f t="shared" si="5"/>
        <v>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0</v>
      </c>
      <c r="X32" s="27">
        <f t="shared" si="5"/>
        <v>0</v>
      </c>
      <c r="Y32" s="27">
        <f t="shared" si="5"/>
        <v>0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/>
      <c r="D35" s="19"/>
      <c r="E35" s="20">
        <v>743800</v>
      </c>
      <c r="F35" s="21">
        <v>1247800</v>
      </c>
      <c r="G35" s="21"/>
      <c r="H35" s="21">
        <v>2360</v>
      </c>
      <c r="I35" s="21"/>
      <c r="J35" s="21">
        <v>2360</v>
      </c>
      <c r="K35" s="21">
        <v>-1180</v>
      </c>
      <c r="L35" s="21">
        <v>12074</v>
      </c>
      <c r="M35" s="21"/>
      <c r="N35" s="21">
        <v>10894</v>
      </c>
      <c r="O35" s="21">
        <v>35257</v>
      </c>
      <c r="P35" s="21">
        <v>8997</v>
      </c>
      <c r="Q35" s="21">
        <v>39259</v>
      </c>
      <c r="R35" s="21">
        <v>83513</v>
      </c>
      <c r="S35" s="21"/>
      <c r="T35" s="21"/>
      <c r="U35" s="21"/>
      <c r="V35" s="21"/>
      <c r="W35" s="21">
        <v>96767</v>
      </c>
      <c r="X35" s="21">
        <v>935854</v>
      </c>
      <c r="Y35" s="21">
        <v>-839087</v>
      </c>
      <c r="Z35" s="6">
        <v>-89.66</v>
      </c>
      <c r="AA35" s="28">
        <v>1247800</v>
      </c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743800</v>
      </c>
      <c r="F36" s="63">
        <f t="shared" si="6"/>
        <v>1247800</v>
      </c>
      <c r="G36" s="63">
        <f t="shared" si="6"/>
        <v>0</v>
      </c>
      <c r="H36" s="63">
        <f t="shared" si="6"/>
        <v>2360</v>
      </c>
      <c r="I36" s="63">
        <f t="shared" si="6"/>
        <v>0</v>
      </c>
      <c r="J36" s="63">
        <f t="shared" si="6"/>
        <v>2360</v>
      </c>
      <c r="K36" s="63">
        <f t="shared" si="6"/>
        <v>-1180</v>
      </c>
      <c r="L36" s="63">
        <f t="shared" si="6"/>
        <v>12074</v>
      </c>
      <c r="M36" s="63">
        <f t="shared" si="6"/>
        <v>0</v>
      </c>
      <c r="N36" s="63">
        <f t="shared" si="6"/>
        <v>10894</v>
      </c>
      <c r="O36" s="63">
        <f t="shared" si="6"/>
        <v>35257</v>
      </c>
      <c r="P36" s="63">
        <f t="shared" si="6"/>
        <v>8997</v>
      </c>
      <c r="Q36" s="63">
        <f t="shared" si="6"/>
        <v>39259</v>
      </c>
      <c r="R36" s="63">
        <f t="shared" si="6"/>
        <v>83513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96767</v>
      </c>
      <c r="X36" s="63">
        <f t="shared" si="6"/>
        <v>935854</v>
      </c>
      <c r="Y36" s="63">
        <f t="shared" si="6"/>
        <v>-839087</v>
      </c>
      <c r="Z36" s="64">
        <f>+IF(X36&lt;&gt;0,+(Y36/X36)*100,0)</f>
        <v>-89.66003244095766</v>
      </c>
      <c r="AA36" s="65">
        <f>SUM(AA32:AA35)</f>
        <v>1247800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3885739</v>
      </c>
      <c r="D5" s="16">
        <f>SUM(D6:D8)</f>
        <v>0</v>
      </c>
      <c r="E5" s="17">
        <f t="shared" si="0"/>
        <v>10315118</v>
      </c>
      <c r="F5" s="18">
        <f t="shared" si="0"/>
        <v>15415080</v>
      </c>
      <c r="G5" s="18">
        <f t="shared" si="0"/>
        <v>0</v>
      </c>
      <c r="H5" s="18">
        <f t="shared" si="0"/>
        <v>0</v>
      </c>
      <c r="I5" s="18">
        <f t="shared" si="0"/>
        <v>1303</v>
      </c>
      <c r="J5" s="18">
        <f t="shared" si="0"/>
        <v>1303</v>
      </c>
      <c r="K5" s="18">
        <f t="shared" si="0"/>
        <v>44276</v>
      </c>
      <c r="L5" s="18">
        <f t="shared" si="0"/>
        <v>16320</v>
      </c>
      <c r="M5" s="18">
        <f t="shared" si="0"/>
        <v>0</v>
      </c>
      <c r="N5" s="18">
        <f t="shared" si="0"/>
        <v>60596</v>
      </c>
      <c r="O5" s="18">
        <f t="shared" si="0"/>
        <v>2339</v>
      </c>
      <c r="P5" s="18">
        <f t="shared" si="0"/>
        <v>21082</v>
      </c>
      <c r="Q5" s="18">
        <f t="shared" si="0"/>
        <v>0</v>
      </c>
      <c r="R5" s="18">
        <f t="shared" si="0"/>
        <v>23421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85320</v>
      </c>
      <c r="X5" s="18">
        <f t="shared" si="0"/>
        <v>14067210</v>
      </c>
      <c r="Y5" s="18">
        <f t="shared" si="0"/>
        <v>-13981890</v>
      </c>
      <c r="Z5" s="4">
        <f>+IF(X5&lt;&gt;0,+(Y5/X5)*100,0)</f>
        <v>-99.39348314271274</v>
      </c>
      <c r="AA5" s="16">
        <f>SUM(AA6:AA8)</f>
        <v>15415080</v>
      </c>
    </row>
    <row r="6" spans="1:27" ht="13.5">
      <c r="A6" s="5" t="s">
        <v>32</v>
      </c>
      <c r="B6" s="3"/>
      <c r="C6" s="19">
        <v>2290</v>
      </c>
      <c r="D6" s="19"/>
      <c r="E6" s="20"/>
      <c r="F6" s="21">
        <v>2000</v>
      </c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>
        <v>500</v>
      </c>
      <c r="Y6" s="21">
        <v>-500</v>
      </c>
      <c r="Z6" s="6">
        <v>-100</v>
      </c>
      <c r="AA6" s="28">
        <v>2000</v>
      </c>
    </row>
    <row r="7" spans="1:27" ht="13.5">
      <c r="A7" s="5" t="s">
        <v>33</v>
      </c>
      <c r="B7" s="3"/>
      <c r="C7" s="22">
        <v>3883449</v>
      </c>
      <c r="D7" s="22"/>
      <c r="E7" s="23">
        <v>10315118</v>
      </c>
      <c r="F7" s="24">
        <v>15413080</v>
      </c>
      <c r="G7" s="24"/>
      <c r="H7" s="24"/>
      <c r="I7" s="24">
        <v>1303</v>
      </c>
      <c r="J7" s="24">
        <v>1303</v>
      </c>
      <c r="K7" s="24">
        <v>44276</v>
      </c>
      <c r="L7" s="24">
        <v>16320</v>
      </c>
      <c r="M7" s="24"/>
      <c r="N7" s="24">
        <v>60596</v>
      </c>
      <c r="O7" s="24">
        <v>2339</v>
      </c>
      <c r="P7" s="24">
        <v>21082</v>
      </c>
      <c r="Q7" s="24"/>
      <c r="R7" s="24">
        <v>23421</v>
      </c>
      <c r="S7" s="24"/>
      <c r="T7" s="24"/>
      <c r="U7" s="24"/>
      <c r="V7" s="24"/>
      <c r="W7" s="24">
        <v>85320</v>
      </c>
      <c r="X7" s="24">
        <v>14066710</v>
      </c>
      <c r="Y7" s="24">
        <v>-13981390</v>
      </c>
      <c r="Z7" s="7">
        <v>-99.39</v>
      </c>
      <c r="AA7" s="29">
        <v>15413080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47853305</v>
      </c>
      <c r="D9" s="16">
        <f>SUM(D10:D14)</f>
        <v>0</v>
      </c>
      <c r="E9" s="17">
        <f t="shared" si="1"/>
        <v>0</v>
      </c>
      <c r="F9" s="18">
        <f t="shared" si="1"/>
        <v>6044293</v>
      </c>
      <c r="G9" s="18">
        <f t="shared" si="1"/>
        <v>0</v>
      </c>
      <c r="H9" s="18">
        <f t="shared" si="1"/>
        <v>0</v>
      </c>
      <c r="I9" s="18">
        <f t="shared" si="1"/>
        <v>34057</v>
      </c>
      <c r="J9" s="18">
        <f t="shared" si="1"/>
        <v>34057</v>
      </c>
      <c r="K9" s="18">
        <f t="shared" si="1"/>
        <v>82249</v>
      </c>
      <c r="L9" s="18">
        <f t="shared" si="1"/>
        <v>0</v>
      </c>
      <c r="M9" s="18">
        <f t="shared" si="1"/>
        <v>91164</v>
      </c>
      <c r="N9" s="18">
        <f t="shared" si="1"/>
        <v>173413</v>
      </c>
      <c r="O9" s="18">
        <f t="shared" si="1"/>
        <v>143969</v>
      </c>
      <c r="P9" s="18">
        <f t="shared" si="1"/>
        <v>672922</v>
      </c>
      <c r="Q9" s="18">
        <f t="shared" si="1"/>
        <v>1880</v>
      </c>
      <c r="R9" s="18">
        <f t="shared" si="1"/>
        <v>818771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1026241</v>
      </c>
      <c r="X9" s="18">
        <f t="shared" si="1"/>
        <v>5469997</v>
      </c>
      <c r="Y9" s="18">
        <f t="shared" si="1"/>
        <v>-4443756</v>
      </c>
      <c r="Z9" s="4">
        <f>+IF(X9&lt;&gt;0,+(Y9/X9)*100,0)</f>
        <v>-81.23872828449448</v>
      </c>
      <c r="AA9" s="30">
        <f>SUM(AA10:AA14)</f>
        <v>6044293</v>
      </c>
    </row>
    <row r="10" spans="1:27" ht="13.5">
      <c r="A10" s="5" t="s">
        <v>36</v>
      </c>
      <c r="B10" s="3"/>
      <c r="C10" s="19">
        <v>110605</v>
      </c>
      <c r="D10" s="19"/>
      <c r="E10" s="20"/>
      <c r="F10" s="21">
        <v>66000</v>
      </c>
      <c r="G10" s="21"/>
      <c r="H10" s="21"/>
      <c r="I10" s="21">
        <v>29160</v>
      </c>
      <c r="J10" s="21">
        <v>29160</v>
      </c>
      <c r="K10" s="21"/>
      <c r="L10" s="21"/>
      <c r="M10" s="21">
        <v>28106</v>
      </c>
      <c r="N10" s="21">
        <v>28106</v>
      </c>
      <c r="O10" s="21"/>
      <c r="P10" s="21"/>
      <c r="Q10" s="21"/>
      <c r="R10" s="21"/>
      <c r="S10" s="21"/>
      <c r="T10" s="21"/>
      <c r="U10" s="21"/>
      <c r="V10" s="21"/>
      <c r="W10" s="21">
        <v>57266</v>
      </c>
      <c r="X10" s="21">
        <v>69000</v>
      </c>
      <c r="Y10" s="21">
        <v>-11734</v>
      </c>
      <c r="Z10" s="6">
        <v>-17.01</v>
      </c>
      <c r="AA10" s="28">
        <v>66000</v>
      </c>
    </row>
    <row r="11" spans="1:27" ht="13.5">
      <c r="A11" s="5" t="s">
        <v>37</v>
      </c>
      <c r="B11" s="3"/>
      <c r="C11" s="19">
        <v>4164355</v>
      </c>
      <c r="D11" s="19"/>
      <c r="E11" s="20"/>
      <c r="F11" s="21">
        <v>5081309</v>
      </c>
      <c r="G11" s="21"/>
      <c r="H11" s="21"/>
      <c r="I11" s="21">
        <v>4897</v>
      </c>
      <c r="J11" s="21">
        <v>4897</v>
      </c>
      <c r="K11" s="21">
        <v>82249</v>
      </c>
      <c r="L11" s="21"/>
      <c r="M11" s="21">
        <v>63058</v>
      </c>
      <c r="N11" s="21">
        <v>145307</v>
      </c>
      <c r="O11" s="21">
        <v>143969</v>
      </c>
      <c r="P11" s="21"/>
      <c r="Q11" s="21">
        <v>1880</v>
      </c>
      <c r="R11" s="21">
        <v>145849</v>
      </c>
      <c r="S11" s="21"/>
      <c r="T11" s="21"/>
      <c r="U11" s="21"/>
      <c r="V11" s="21"/>
      <c r="W11" s="21">
        <v>296053</v>
      </c>
      <c r="X11" s="21">
        <v>4623398</v>
      </c>
      <c r="Y11" s="21">
        <v>-4327345</v>
      </c>
      <c r="Z11" s="6">
        <v>-93.6</v>
      </c>
      <c r="AA11" s="28">
        <v>5081309</v>
      </c>
    </row>
    <row r="12" spans="1:27" ht="13.5">
      <c r="A12" s="5" t="s">
        <v>38</v>
      </c>
      <c r="B12" s="3"/>
      <c r="C12" s="19"/>
      <c r="D12" s="19"/>
      <c r="E12" s="20"/>
      <c r="F12" s="21">
        <v>224062</v>
      </c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>
        <v>88427</v>
      </c>
      <c r="Y12" s="21">
        <v>-88427</v>
      </c>
      <c r="Z12" s="6">
        <v>-100</v>
      </c>
      <c r="AA12" s="28">
        <v>224062</v>
      </c>
    </row>
    <row r="13" spans="1:27" ht="13.5">
      <c r="A13" s="5" t="s">
        <v>39</v>
      </c>
      <c r="B13" s="3"/>
      <c r="C13" s="19">
        <v>43578345</v>
      </c>
      <c r="D13" s="19"/>
      <c r="E13" s="20"/>
      <c r="F13" s="21">
        <v>672922</v>
      </c>
      <c r="G13" s="21"/>
      <c r="H13" s="21"/>
      <c r="I13" s="21"/>
      <c r="J13" s="21"/>
      <c r="K13" s="21"/>
      <c r="L13" s="21"/>
      <c r="M13" s="21"/>
      <c r="N13" s="21"/>
      <c r="O13" s="21"/>
      <c r="P13" s="21">
        <v>672922</v>
      </c>
      <c r="Q13" s="21"/>
      <c r="R13" s="21">
        <v>672922</v>
      </c>
      <c r="S13" s="21"/>
      <c r="T13" s="21"/>
      <c r="U13" s="21"/>
      <c r="V13" s="21"/>
      <c r="W13" s="21">
        <v>672922</v>
      </c>
      <c r="X13" s="21">
        <v>689172</v>
      </c>
      <c r="Y13" s="21">
        <v>-16250</v>
      </c>
      <c r="Z13" s="6">
        <v>-2.36</v>
      </c>
      <c r="AA13" s="28">
        <v>672922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25605064</v>
      </c>
      <c r="D15" s="16">
        <f>SUM(D16:D18)</f>
        <v>0</v>
      </c>
      <c r="E15" s="17">
        <f t="shared" si="2"/>
        <v>0</v>
      </c>
      <c r="F15" s="18">
        <f t="shared" si="2"/>
        <v>13293930</v>
      </c>
      <c r="G15" s="18">
        <f t="shared" si="2"/>
        <v>270526</v>
      </c>
      <c r="H15" s="18">
        <f t="shared" si="2"/>
        <v>0</v>
      </c>
      <c r="I15" s="18">
        <f t="shared" si="2"/>
        <v>174430</v>
      </c>
      <c r="J15" s="18">
        <f t="shared" si="2"/>
        <v>444956</v>
      </c>
      <c r="K15" s="18">
        <f t="shared" si="2"/>
        <v>137198</v>
      </c>
      <c r="L15" s="18">
        <f t="shared" si="2"/>
        <v>28865</v>
      </c>
      <c r="M15" s="18">
        <f t="shared" si="2"/>
        <v>48937</v>
      </c>
      <c r="N15" s="18">
        <f t="shared" si="2"/>
        <v>215000</v>
      </c>
      <c r="O15" s="18">
        <f t="shared" si="2"/>
        <v>141207</v>
      </c>
      <c r="P15" s="18">
        <f t="shared" si="2"/>
        <v>88256</v>
      </c>
      <c r="Q15" s="18">
        <f t="shared" si="2"/>
        <v>755049</v>
      </c>
      <c r="R15" s="18">
        <f t="shared" si="2"/>
        <v>984512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1644468</v>
      </c>
      <c r="X15" s="18">
        <f t="shared" si="2"/>
        <v>10635448</v>
      </c>
      <c r="Y15" s="18">
        <f t="shared" si="2"/>
        <v>-8990980</v>
      </c>
      <c r="Z15" s="4">
        <f>+IF(X15&lt;&gt;0,+(Y15/X15)*100,0)</f>
        <v>-84.53785867788551</v>
      </c>
      <c r="AA15" s="30">
        <f>SUM(AA16:AA18)</f>
        <v>13293930</v>
      </c>
    </row>
    <row r="16" spans="1:27" ht="13.5">
      <c r="A16" s="5" t="s">
        <v>42</v>
      </c>
      <c r="B16" s="3"/>
      <c r="C16" s="19">
        <v>18435158</v>
      </c>
      <c r="D16" s="19"/>
      <c r="E16" s="20"/>
      <c r="F16" s="21">
        <v>11968194</v>
      </c>
      <c r="G16" s="21">
        <v>270526</v>
      </c>
      <c r="H16" s="21"/>
      <c r="I16" s="21">
        <v>174430</v>
      </c>
      <c r="J16" s="21">
        <v>444956</v>
      </c>
      <c r="K16" s="21">
        <v>97693</v>
      </c>
      <c r="L16" s="21"/>
      <c r="M16" s="21">
        <v>33438</v>
      </c>
      <c r="N16" s="21">
        <v>131131</v>
      </c>
      <c r="O16" s="21">
        <v>141207</v>
      </c>
      <c r="P16" s="21">
        <v>87267</v>
      </c>
      <c r="Q16" s="21">
        <v>737482</v>
      </c>
      <c r="R16" s="21">
        <v>965956</v>
      </c>
      <c r="S16" s="21"/>
      <c r="T16" s="21"/>
      <c r="U16" s="21"/>
      <c r="V16" s="21"/>
      <c r="W16" s="21">
        <v>1542043</v>
      </c>
      <c r="X16" s="21">
        <v>9414804</v>
      </c>
      <c r="Y16" s="21">
        <v>-7872761</v>
      </c>
      <c r="Z16" s="6">
        <v>-83.62</v>
      </c>
      <c r="AA16" s="28">
        <v>11968194</v>
      </c>
    </row>
    <row r="17" spans="1:27" ht="13.5">
      <c r="A17" s="5" t="s">
        <v>43</v>
      </c>
      <c r="B17" s="3"/>
      <c r="C17" s="19">
        <v>7169906</v>
      </c>
      <c r="D17" s="19"/>
      <c r="E17" s="20"/>
      <c r="F17" s="21">
        <v>1325736</v>
      </c>
      <c r="G17" s="21"/>
      <c r="H17" s="21"/>
      <c r="I17" s="21"/>
      <c r="J17" s="21"/>
      <c r="K17" s="21">
        <v>39505</v>
      </c>
      <c r="L17" s="21">
        <v>28865</v>
      </c>
      <c r="M17" s="21">
        <v>15499</v>
      </c>
      <c r="N17" s="21">
        <v>83869</v>
      </c>
      <c r="O17" s="21"/>
      <c r="P17" s="21">
        <v>989</v>
      </c>
      <c r="Q17" s="21">
        <v>17567</v>
      </c>
      <c r="R17" s="21">
        <v>18556</v>
      </c>
      <c r="S17" s="21"/>
      <c r="T17" s="21"/>
      <c r="U17" s="21"/>
      <c r="V17" s="21"/>
      <c r="W17" s="21">
        <v>102425</v>
      </c>
      <c r="X17" s="21">
        <v>1220644</v>
      </c>
      <c r="Y17" s="21">
        <v>-1118219</v>
      </c>
      <c r="Z17" s="6">
        <v>-91.61</v>
      </c>
      <c r="AA17" s="28">
        <v>1325736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28863361</v>
      </c>
      <c r="D19" s="16">
        <f>SUM(D20:D23)</f>
        <v>0</v>
      </c>
      <c r="E19" s="17">
        <f t="shared" si="3"/>
        <v>0</v>
      </c>
      <c r="F19" s="18">
        <f t="shared" si="3"/>
        <v>44269812</v>
      </c>
      <c r="G19" s="18">
        <f t="shared" si="3"/>
        <v>0</v>
      </c>
      <c r="H19" s="18">
        <f t="shared" si="3"/>
        <v>0</v>
      </c>
      <c r="I19" s="18">
        <f t="shared" si="3"/>
        <v>2390746</v>
      </c>
      <c r="J19" s="18">
        <f t="shared" si="3"/>
        <v>2390746</v>
      </c>
      <c r="K19" s="18">
        <f t="shared" si="3"/>
        <v>3498019</v>
      </c>
      <c r="L19" s="18">
        <f t="shared" si="3"/>
        <v>1911281</v>
      </c>
      <c r="M19" s="18">
        <f t="shared" si="3"/>
        <v>1043373</v>
      </c>
      <c r="N19" s="18">
        <f t="shared" si="3"/>
        <v>6452673</v>
      </c>
      <c r="O19" s="18">
        <f t="shared" si="3"/>
        <v>2797153</v>
      </c>
      <c r="P19" s="18">
        <f t="shared" si="3"/>
        <v>1579529</v>
      </c>
      <c r="Q19" s="18">
        <f t="shared" si="3"/>
        <v>1661433</v>
      </c>
      <c r="R19" s="18">
        <f t="shared" si="3"/>
        <v>6038115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14881534</v>
      </c>
      <c r="X19" s="18">
        <f t="shared" si="3"/>
        <v>38764302</v>
      </c>
      <c r="Y19" s="18">
        <f t="shared" si="3"/>
        <v>-23882768</v>
      </c>
      <c r="Z19" s="4">
        <f>+IF(X19&lt;&gt;0,+(Y19/X19)*100,0)</f>
        <v>-61.61021034249501</v>
      </c>
      <c r="AA19" s="30">
        <f>SUM(AA20:AA23)</f>
        <v>44269812</v>
      </c>
    </row>
    <row r="20" spans="1:27" ht="13.5">
      <c r="A20" s="5" t="s">
        <v>46</v>
      </c>
      <c r="B20" s="3"/>
      <c r="C20" s="19">
        <v>7939662</v>
      </c>
      <c r="D20" s="19"/>
      <c r="E20" s="20"/>
      <c r="F20" s="21">
        <v>11765169</v>
      </c>
      <c r="G20" s="21"/>
      <c r="H20" s="21"/>
      <c r="I20" s="21">
        <v>2357981</v>
      </c>
      <c r="J20" s="21">
        <v>2357981</v>
      </c>
      <c r="K20" s="21">
        <v>3067008</v>
      </c>
      <c r="L20" s="21">
        <v>787738</v>
      </c>
      <c r="M20" s="21">
        <v>1116574</v>
      </c>
      <c r="N20" s="21">
        <v>4971320</v>
      </c>
      <c r="O20" s="21">
        <v>23427</v>
      </c>
      <c r="P20" s="21">
        <v>1099095</v>
      </c>
      <c r="Q20" s="21">
        <v>617652</v>
      </c>
      <c r="R20" s="21">
        <v>1740174</v>
      </c>
      <c r="S20" s="21"/>
      <c r="T20" s="21"/>
      <c r="U20" s="21"/>
      <c r="V20" s="21"/>
      <c r="W20" s="21">
        <v>9069475</v>
      </c>
      <c r="X20" s="21">
        <v>8771205</v>
      </c>
      <c r="Y20" s="21">
        <v>298270</v>
      </c>
      <c r="Z20" s="6">
        <v>3.4</v>
      </c>
      <c r="AA20" s="28">
        <v>11765169</v>
      </c>
    </row>
    <row r="21" spans="1:27" ht="13.5">
      <c r="A21" s="5" t="s">
        <v>47</v>
      </c>
      <c r="B21" s="3"/>
      <c r="C21" s="19">
        <v>16710966</v>
      </c>
      <c r="D21" s="19"/>
      <c r="E21" s="20"/>
      <c r="F21" s="21">
        <v>21524845</v>
      </c>
      <c r="G21" s="21"/>
      <c r="H21" s="21"/>
      <c r="I21" s="21">
        <v>31680</v>
      </c>
      <c r="J21" s="21">
        <v>31680</v>
      </c>
      <c r="K21" s="21">
        <v>393623</v>
      </c>
      <c r="L21" s="21">
        <v>1085111</v>
      </c>
      <c r="M21" s="21">
        <v>-79253</v>
      </c>
      <c r="N21" s="21">
        <v>1399481</v>
      </c>
      <c r="O21" s="21">
        <v>2105177</v>
      </c>
      <c r="P21" s="21">
        <v>380129</v>
      </c>
      <c r="Q21" s="21">
        <v>781404</v>
      </c>
      <c r="R21" s="21">
        <v>3266710</v>
      </c>
      <c r="S21" s="21"/>
      <c r="T21" s="21"/>
      <c r="U21" s="21"/>
      <c r="V21" s="21"/>
      <c r="W21" s="21">
        <v>4697871</v>
      </c>
      <c r="X21" s="21">
        <v>21472369</v>
      </c>
      <c r="Y21" s="21">
        <v>-16774498</v>
      </c>
      <c r="Z21" s="6">
        <v>-78.12</v>
      </c>
      <c r="AA21" s="28">
        <v>21524845</v>
      </c>
    </row>
    <row r="22" spans="1:27" ht="13.5">
      <c r="A22" s="5" t="s">
        <v>48</v>
      </c>
      <c r="B22" s="3"/>
      <c r="C22" s="22">
        <v>2858914</v>
      </c>
      <c r="D22" s="22"/>
      <c r="E22" s="23"/>
      <c r="F22" s="24">
        <v>9558868</v>
      </c>
      <c r="G22" s="24"/>
      <c r="H22" s="24"/>
      <c r="I22" s="24">
        <v>1085</v>
      </c>
      <c r="J22" s="24">
        <v>1085</v>
      </c>
      <c r="K22" s="24">
        <v>37388</v>
      </c>
      <c r="L22" s="24">
        <v>38432</v>
      </c>
      <c r="M22" s="24"/>
      <c r="N22" s="24">
        <v>75820</v>
      </c>
      <c r="O22" s="24">
        <v>621105</v>
      </c>
      <c r="P22" s="24">
        <v>100305</v>
      </c>
      <c r="Q22" s="24">
        <v>260929</v>
      </c>
      <c r="R22" s="24">
        <v>982339</v>
      </c>
      <c r="S22" s="24"/>
      <c r="T22" s="24"/>
      <c r="U22" s="24"/>
      <c r="V22" s="24"/>
      <c r="W22" s="24">
        <v>1059244</v>
      </c>
      <c r="X22" s="24">
        <v>6956423</v>
      </c>
      <c r="Y22" s="24">
        <v>-5897179</v>
      </c>
      <c r="Z22" s="7">
        <v>-84.77</v>
      </c>
      <c r="AA22" s="29">
        <v>9558868</v>
      </c>
    </row>
    <row r="23" spans="1:27" ht="13.5">
      <c r="A23" s="5" t="s">
        <v>49</v>
      </c>
      <c r="B23" s="3"/>
      <c r="C23" s="19">
        <v>1353819</v>
      </c>
      <c r="D23" s="19"/>
      <c r="E23" s="20"/>
      <c r="F23" s="21">
        <v>1420930</v>
      </c>
      <c r="G23" s="21"/>
      <c r="H23" s="21"/>
      <c r="I23" s="21"/>
      <c r="J23" s="21"/>
      <c r="K23" s="21"/>
      <c r="L23" s="21"/>
      <c r="M23" s="21">
        <v>6052</v>
      </c>
      <c r="N23" s="21">
        <v>6052</v>
      </c>
      <c r="O23" s="21">
        <v>47444</v>
      </c>
      <c r="P23" s="21"/>
      <c r="Q23" s="21">
        <v>1448</v>
      </c>
      <c r="R23" s="21">
        <v>48892</v>
      </c>
      <c r="S23" s="21"/>
      <c r="T23" s="21"/>
      <c r="U23" s="21"/>
      <c r="V23" s="21"/>
      <c r="W23" s="21">
        <v>54944</v>
      </c>
      <c r="X23" s="21">
        <v>1564305</v>
      </c>
      <c r="Y23" s="21">
        <v>-1509361</v>
      </c>
      <c r="Z23" s="6">
        <v>-96.49</v>
      </c>
      <c r="AA23" s="28">
        <v>1420930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106207469</v>
      </c>
      <c r="D25" s="50">
        <f>+D5+D9+D15+D19+D24</f>
        <v>0</v>
      </c>
      <c r="E25" s="51">
        <f t="shared" si="4"/>
        <v>10315118</v>
      </c>
      <c r="F25" s="52">
        <f t="shared" si="4"/>
        <v>79023115</v>
      </c>
      <c r="G25" s="52">
        <f t="shared" si="4"/>
        <v>270526</v>
      </c>
      <c r="H25" s="52">
        <f t="shared" si="4"/>
        <v>0</v>
      </c>
      <c r="I25" s="52">
        <f t="shared" si="4"/>
        <v>2600536</v>
      </c>
      <c r="J25" s="52">
        <f t="shared" si="4"/>
        <v>2871062</v>
      </c>
      <c r="K25" s="52">
        <f t="shared" si="4"/>
        <v>3761742</v>
      </c>
      <c r="L25" s="52">
        <f t="shared" si="4"/>
        <v>1956466</v>
      </c>
      <c r="M25" s="52">
        <f t="shared" si="4"/>
        <v>1183474</v>
      </c>
      <c r="N25" s="52">
        <f t="shared" si="4"/>
        <v>6901682</v>
      </c>
      <c r="O25" s="52">
        <f t="shared" si="4"/>
        <v>3084668</v>
      </c>
      <c r="P25" s="52">
        <f t="shared" si="4"/>
        <v>2361789</v>
      </c>
      <c r="Q25" s="52">
        <f t="shared" si="4"/>
        <v>2418362</v>
      </c>
      <c r="R25" s="52">
        <f t="shared" si="4"/>
        <v>7864819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17637563</v>
      </c>
      <c r="X25" s="52">
        <f t="shared" si="4"/>
        <v>68936957</v>
      </c>
      <c r="Y25" s="52">
        <f t="shared" si="4"/>
        <v>-51299394</v>
      </c>
      <c r="Z25" s="53">
        <f>+IF(X25&lt;&gt;0,+(Y25/X25)*100,0)</f>
        <v>-74.4149382746906</v>
      </c>
      <c r="AA25" s="54">
        <f>+AA5+AA9+AA15+AA19+AA24</f>
        <v>79023115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25184615</v>
      </c>
      <c r="D28" s="19"/>
      <c r="E28" s="20"/>
      <c r="F28" s="21">
        <v>41078273</v>
      </c>
      <c r="G28" s="21">
        <v>270526</v>
      </c>
      <c r="H28" s="21"/>
      <c r="I28" s="21">
        <v>2389164</v>
      </c>
      <c r="J28" s="21">
        <v>2659690</v>
      </c>
      <c r="K28" s="21">
        <v>3511084</v>
      </c>
      <c r="L28" s="21">
        <v>447154</v>
      </c>
      <c r="M28" s="21">
        <v>1137782</v>
      </c>
      <c r="N28" s="21">
        <v>5096020</v>
      </c>
      <c r="O28" s="21">
        <v>1281307</v>
      </c>
      <c r="P28" s="21">
        <v>992511</v>
      </c>
      <c r="Q28" s="21">
        <v>1704313</v>
      </c>
      <c r="R28" s="21">
        <v>3978131</v>
      </c>
      <c r="S28" s="21"/>
      <c r="T28" s="21"/>
      <c r="U28" s="21"/>
      <c r="V28" s="21"/>
      <c r="W28" s="21">
        <v>11733841</v>
      </c>
      <c r="X28" s="21">
        <v>34654057</v>
      </c>
      <c r="Y28" s="21">
        <v>-22920216</v>
      </c>
      <c r="Z28" s="6">
        <v>-66.14</v>
      </c>
      <c r="AA28" s="19">
        <v>41078273</v>
      </c>
    </row>
    <row r="29" spans="1:27" ht="13.5">
      <c r="A29" s="56" t="s">
        <v>55</v>
      </c>
      <c r="B29" s="3"/>
      <c r="C29" s="19">
        <v>53771978</v>
      </c>
      <c r="D29" s="19"/>
      <c r="E29" s="20"/>
      <c r="F29" s="21">
        <v>1513658</v>
      </c>
      <c r="G29" s="21"/>
      <c r="H29" s="21"/>
      <c r="I29" s="21"/>
      <c r="J29" s="21"/>
      <c r="K29" s="21"/>
      <c r="L29" s="21">
        <v>1052206</v>
      </c>
      <c r="M29" s="21">
        <v>-85753</v>
      </c>
      <c r="N29" s="21">
        <v>966453</v>
      </c>
      <c r="O29" s="21">
        <v>1499233</v>
      </c>
      <c r="P29" s="21">
        <v>919669</v>
      </c>
      <c r="Q29" s="21">
        <v>51429</v>
      </c>
      <c r="R29" s="21">
        <v>2470331</v>
      </c>
      <c r="S29" s="21"/>
      <c r="T29" s="21"/>
      <c r="U29" s="21"/>
      <c r="V29" s="21"/>
      <c r="W29" s="21">
        <v>3436784</v>
      </c>
      <c r="X29" s="21">
        <v>1513658</v>
      </c>
      <c r="Y29" s="21">
        <v>1923126</v>
      </c>
      <c r="Z29" s="6">
        <v>127.05</v>
      </c>
      <c r="AA29" s="28">
        <v>1513658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11476771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90433364</v>
      </c>
      <c r="D32" s="25">
        <f>SUM(D28:D31)</f>
        <v>0</v>
      </c>
      <c r="E32" s="26">
        <f t="shared" si="5"/>
        <v>0</v>
      </c>
      <c r="F32" s="27">
        <f t="shared" si="5"/>
        <v>42591931</v>
      </c>
      <c r="G32" s="27">
        <f t="shared" si="5"/>
        <v>270526</v>
      </c>
      <c r="H32" s="27">
        <f t="shared" si="5"/>
        <v>0</v>
      </c>
      <c r="I32" s="27">
        <f t="shared" si="5"/>
        <v>2389164</v>
      </c>
      <c r="J32" s="27">
        <f t="shared" si="5"/>
        <v>2659690</v>
      </c>
      <c r="K32" s="27">
        <f t="shared" si="5"/>
        <v>3511084</v>
      </c>
      <c r="L32" s="27">
        <f t="shared" si="5"/>
        <v>1499360</v>
      </c>
      <c r="M32" s="27">
        <f t="shared" si="5"/>
        <v>1052029</v>
      </c>
      <c r="N32" s="27">
        <f t="shared" si="5"/>
        <v>6062473</v>
      </c>
      <c r="O32" s="27">
        <f t="shared" si="5"/>
        <v>2780540</v>
      </c>
      <c r="P32" s="27">
        <f t="shared" si="5"/>
        <v>1912180</v>
      </c>
      <c r="Q32" s="27">
        <f t="shared" si="5"/>
        <v>1755742</v>
      </c>
      <c r="R32" s="27">
        <f t="shared" si="5"/>
        <v>6448462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15170625</v>
      </c>
      <c r="X32" s="27">
        <f t="shared" si="5"/>
        <v>36167715</v>
      </c>
      <c r="Y32" s="27">
        <f t="shared" si="5"/>
        <v>-20997090</v>
      </c>
      <c r="Z32" s="13">
        <f>+IF(X32&lt;&gt;0,+(Y32/X32)*100,0)</f>
        <v>-58.05478725985316</v>
      </c>
      <c r="AA32" s="31">
        <f>SUM(AA28:AA31)</f>
        <v>42591931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2503139</v>
      </c>
      <c r="D34" s="19"/>
      <c r="E34" s="20"/>
      <c r="F34" s="21">
        <v>5503138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>
        <v>4003138</v>
      </c>
      <c r="Y34" s="21">
        <v>-4003138</v>
      </c>
      <c r="Z34" s="6">
        <v>-100</v>
      </c>
      <c r="AA34" s="28">
        <v>5503138</v>
      </c>
    </row>
    <row r="35" spans="1:27" ht="13.5">
      <c r="A35" s="59" t="s">
        <v>61</v>
      </c>
      <c r="B35" s="3"/>
      <c r="C35" s="19">
        <v>8870818</v>
      </c>
      <c r="D35" s="19"/>
      <c r="E35" s="20"/>
      <c r="F35" s="21">
        <v>21290764</v>
      </c>
      <c r="G35" s="21"/>
      <c r="H35" s="21"/>
      <c r="I35" s="21">
        <v>211372</v>
      </c>
      <c r="J35" s="21">
        <v>211372</v>
      </c>
      <c r="K35" s="21">
        <v>250658</v>
      </c>
      <c r="L35" s="21">
        <v>457106</v>
      </c>
      <c r="M35" s="21">
        <v>131445</v>
      </c>
      <c r="N35" s="21">
        <v>839209</v>
      </c>
      <c r="O35" s="21">
        <v>304128</v>
      </c>
      <c r="P35" s="21">
        <v>449609</v>
      </c>
      <c r="Q35" s="21">
        <v>662620</v>
      </c>
      <c r="R35" s="21">
        <v>1416357</v>
      </c>
      <c r="S35" s="21"/>
      <c r="T35" s="21"/>
      <c r="U35" s="21"/>
      <c r="V35" s="21"/>
      <c r="W35" s="21">
        <v>2466938</v>
      </c>
      <c r="X35" s="21">
        <v>19128822</v>
      </c>
      <c r="Y35" s="21">
        <v>-16661884</v>
      </c>
      <c r="Z35" s="6">
        <v>-87.1</v>
      </c>
      <c r="AA35" s="28">
        <v>21290764</v>
      </c>
    </row>
    <row r="36" spans="1:27" ht="13.5">
      <c r="A36" s="60" t="s">
        <v>62</v>
      </c>
      <c r="B36" s="10"/>
      <c r="C36" s="61">
        <f aca="true" t="shared" si="6" ref="C36:Y36">SUM(C32:C35)</f>
        <v>101807321</v>
      </c>
      <c r="D36" s="61">
        <f>SUM(D32:D35)</f>
        <v>0</v>
      </c>
      <c r="E36" s="62">
        <f t="shared" si="6"/>
        <v>0</v>
      </c>
      <c r="F36" s="63">
        <f t="shared" si="6"/>
        <v>69385833</v>
      </c>
      <c r="G36" s="63">
        <f t="shared" si="6"/>
        <v>270526</v>
      </c>
      <c r="H36" s="63">
        <f t="shared" si="6"/>
        <v>0</v>
      </c>
      <c r="I36" s="63">
        <f t="shared" si="6"/>
        <v>2600536</v>
      </c>
      <c r="J36" s="63">
        <f t="shared" si="6"/>
        <v>2871062</v>
      </c>
      <c r="K36" s="63">
        <f t="shared" si="6"/>
        <v>3761742</v>
      </c>
      <c r="L36" s="63">
        <f t="shared" si="6"/>
        <v>1956466</v>
      </c>
      <c r="M36" s="63">
        <f t="shared" si="6"/>
        <v>1183474</v>
      </c>
      <c r="N36" s="63">
        <f t="shared" si="6"/>
        <v>6901682</v>
      </c>
      <c r="O36" s="63">
        <f t="shared" si="6"/>
        <v>3084668</v>
      </c>
      <c r="P36" s="63">
        <f t="shared" si="6"/>
        <v>2361789</v>
      </c>
      <c r="Q36" s="63">
        <f t="shared" si="6"/>
        <v>2418362</v>
      </c>
      <c r="R36" s="63">
        <f t="shared" si="6"/>
        <v>7864819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17637563</v>
      </c>
      <c r="X36" s="63">
        <f t="shared" si="6"/>
        <v>59299675</v>
      </c>
      <c r="Y36" s="63">
        <f t="shared" si="6"/>
        <v>-41662112</v>
      </c>
      <c r="Z36" s="64">
        <f>+IF(X36&lt;&gt;0,+(Y36/X36)*100,0)</f>
        <v>-70.25689769800594</v>
      </c>
      <c r="AA36" s="65">
        <f>SUM(AA32:AA35)</f>
        <v>69385833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0</v>
      </c>
      <c r="D5" s="16">
        <f>SUM(D6:D8)</f>
        <v>0</v>
      </c>
      <c r="E5" s="17">
        <f t="shared" si="0"/>
        <v>50512565</v>
      </c>
      <c r="F5" s="18">
        <f t="shared" si="0"/>
        <v>52021757</v>
      </c>
      <c r="G5" s="18">
        <f t="shared" si="0"/>
        <v>335461</v>
      </c>
      <c r="H5" s="18">
        <f t="shared" si="0"/>
        <v>43295</v>
      </c>
      <c r="I5" s="18">
        <f t="shared" si="0"/>
        <v>76218</v>
      </c>
      <c r="J5" s="18">
        <f t="shared" si="0"/>
        <v>454974</v>
      </c>
      <c r="K5" s="18">
        <f t="shared" si="0"/>
        <v>207189</v>
      </c>
      <c r="L5" s="18">
        <f t="shared" si="0"/>
        <v>368288</v>
      </c>
      <c r="M5" s="18">
        <f t="shared" si="0"/>
        <v>84609</v>
      </c>
      <c r="N5" s="18">
        <f t="shared" si="0"/>
        <v>660086</v>
      </c>
      <c r="O5" s="18">
        <f t="shared" si="0"/>
        <v>362297</v>
      </c>
      <c r="P5" s="18">
        <f t="shared" si="0"/>
        <v>-585145</v>
      </c>
      <c r="Q5" s="18">
        <f t="shared" si="0"/>
        <v>254175</v>
      </c>
      <c r="R5" s="18">
        <f t="shared" si="0"/>
        <v>31327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1146387</v>
      </c>
      <c r="X5" s="18">
        <f t="shared" si="0"/>
        <v>39406099</v>
      </c>
      <c r="Y5" s="18">
        <f t="shared" si="0"/>
        <v>-38259712</v>
      </c>
      <c r="Z5" s="4">
        <f>+IF(X5&lt;&gt;0,+(Y5/X5)*100,0)</f>
        <v>-97.09083865418904</v>
      </c>
      <c r="AA5" s="16">
        <f>SUM(AA6:AA8)</f>
        <v>52021757</v>
      </c>
    </row>
    <row r="6" spans="1:27" ht="13.5">
      <c r="A6" s="5" t="s">
        <v>32</v>
      </c>
      <c r="B6" s="3"/>
      <c r="C6" s="19"/>
      <c r="D6" s="19"/>
      <c r="E6" s="20"/>
      <c r="F6" s="21"/>
      <c r="G6" s="21">
        <v>16248</v>
      </c>
      <c r="H6" s="21">
        <v>6642</v>
      </c>
      <c r="I6" s="21">
        <v>13878</v>
      </c>
      <c r="J6" s="21">
        <v>36768</v>
      </c>
      <c r="K6" s="21">
        <v>1101</v>
      </c>
      <c r="L6" s="21"/>
      <c r="M6" s="21">
        <v>5934</v>
      </c>
      <c r="N6" s="21">
        <v>7035</v>
      </c>
      <c r="O6" s="21">
        <v>18343</v>
      </c>
      <c r="P6" s="21">
        <v>5098</v>
      </c>
      <c r="Q6" s="21">
        <v>12865</v>
      </c>
      <c r="R6" s="21">
        <v>36306</v>
      </c>
      <c r="S6" s="21"/>
      <c r="T6" s="21"/>
      <c r="U6" s="21"/>
      <c r="V6" s="21"/>
      <c r="W6" s="21">
        <v>80109</v>
      </c>
      <c r="X6" s="21"/>
      <c r="Y6" s="21">
        <v>80109</v>
      </c>
      <c r="Z6" s="6"/>
      <c r="AA6" s="28"/>
    </row>
    <row r="7" spans="1:27" ht="13.5">
      <c r="A7" s="5" t="s">
        <v>33</v>
      </c>
      <c r="B7" s="3"/>
      <c r="C7" s="22"/>
      <c r="D7" s="22"/>
      <c r="E7" s="23">
        <v>50512565</v>
      </c>
      <c r="F7" s="24">
        <v>52021757</v>
      </c>
      <c r="G7" s="24">
        <v>319213</v>
      </c>
      <c r="H7" s="24">
        <v>36653</v>
      </c>
      <c r="I7" s="24">
        <v>62340</v>
      </c>
      <c r="J7" s="24">
        <v>418206</v>
      </c>
      <c r="K7" s="24">
        <v>206088</v>
      </c>
      <c r="L7" s="24">
        <v>368288</v>
      </c>
      <c r="M7" s="24">
        <v>78675</v>
      </c>
      <c r="N7" s="24">
        <v>653051</v>
      </c>
      <c r="O7" s="24">
        <v>343954</v>
      </c>
      <c r="P7" s="24">
        <v>-590243</v>
      </c>
      <c r="Q7" s="24">
        <v>241310</v>
      </c>
      <c r="R7" s="24">
        <v>-4979</v>
      </c>
      <c r="S7" s="24"/>
      <c r="T7" s="24"/>
      <c r="U7" s="24"/>
      <c r="V7" s="24"/>
      <c r="W7" s="24">
        <v>1066278</v>
      </c>
      <c r="X7" s="24">
        <v>39406099</v>
      </c>
      <c r="Y7" s="24">
        <v>-38339821</v>
      </c>
      <c r="Z7" s="7">
        <v>-97.29</v>
      </c>
      <c r="AA7" s="29">
        <v>52021757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0</v>
      </c>
      <c r="D9" s="16">
        <f>SUM(D10:D14)</f>
        <v>0</v>
      </c>
      <c r="E9" s="17">
        <f t="shared" si="1"/>
        <v>0</v>
      </c>
      <c r="F9" s="18">
        <f t="shared" si="1"/>
        <v>0</v>
      </c>
      <c r="G9" s="18">
        <f t="shared" si="1"/>
        <v>65247</v>
      </c>
      <c r="H9" s="18">
        <f t="shared" si="1"/>
        <v>32627</v>
      </c>
      <c r="I9" s="18">
        <f t="shared" si="1"/>
        <v>40095</v>
      </c>
      <c r="J9" s="18">
        <f t="shared" si="1"/>
        <v>137969</v>
      </c>
      <c r="K9" s="18">
        <f t="shared" si="1"/>
        <v>281027</v>
      </c>
      <c r="L9" s="18">
        <f t="shared" si="1"/>
        <v>534012</v>
      </c>
      <c r="M9" s="18">
        <f t="shared" si="1"/>
        <v>316756</v>
      </c>
      <c r="N9" s="18">
        <f t="shared" si="1"/>
        <v>1131795</v>
      </c>
      <c r="O9" s="18">
        <f t="shared" si="1"/>
        <v>736829</v>
      </c>
      <c r="P9" s="18">
        <f t="shared" si="1"/>
        <v>1846166</v>
      </c>
      <c r="Q9" s="18">
        <f t="shared" si="1"/>
        <v>1165866</v>
      </c>
      <c r="R9" s="18">
        <f t="shared" si="1"/>
        <v>3748861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5018625</v>
      </c>
      <c r="X9" s="18">
        <f t="shared" si="1"/>
        <v>0</v>
      </c>
      <c r="Y9" s="18">
        <f t="shared" si="1"/>
        <v>5018625</v>
      </c>
      <c r="Z9" s="4">
        <f>+IF(X9&lt;&gt;0,+(Y9/X9)*100,0)</f>
        <v>0</v>
      </c>
      <c r="AA9" s="30">
        <f>SUM(AA10:AA14)</f>
        <v>0</v>
      </c>
    </row>
    <row r="10" spans="1:27" ht="13.5">
      <c r="A10" s="5" t="s">
        <v>36</v>
      </c>
      <c r="B10" s="3"/>
      <c r="C10" s="19"/>
      <c r="D10" s="19"/>
      <c r="E10" s="20"/>
      <c r="F10" s="21"/>
      <c r="G10" s="21">
        <v>45299</v>
      </c>
      <c r="H10" s="21">
        <v>6717</v>
      </c>
      <c r="I10" s="21">
        <v>2861</v>
      </c>
      <c r="J10" s="21">
        <v>54877</v>
      </c>
      <c r="K10" s="21">
        <v>64334</v>
      </c>
      <c r="L10" s="21">
        <v>316691</v>
      </c>
      <c r="M10" s="21">
        <v>18031</v>
      </c>
      <c r="N10" s="21">
        <v>399056</v>
      </c>
      <c r="O10" s="21">
        <v>10100</v>
      </c>
      <c r="P10" s="21">
        <v>309589</v>
      </c>
      <c r="Q10" s="21">
        <v>271335</v>
      </c>
      <c r="R10" s="21">
        <v>591024</v>
      </c>
      <c r="S10" s="21"/>
      <c r="T10" s="21"/>
      <c r="U10" s="21"/>
      <c r="V10" s="21"/>
      <c r="W10" s="21">
        <v>1044957</v>
      </c>
      <c r="X10" s="21"/>
      <c r="Y10" s="21">
        <v>1044957</v>
      </c>
      <c r="Z10" s="6"/>
      <c r="AA10" s="28"/>
    </row>
    <row r="11" spans="1:27" ht="13.5">
      <c r="A11" s="5" t="s">
        <v>37</v>
      </c>
      <c r="B11" s="3"/>
      <c r="C11" s="19"/>
      <c r="D11" s="19"/>
      <c r="E11" s="20"/>
      <c r="F11" s="21"/>
      <c r="G11" s="21">
        <v>18918</v>
      </c>
      <c r="H11" s="21">
        <v>16260</v>
      </c>
      <c r="I11" s="21">
        <v>26589</v>
      </c>
      <c r="J11" s="21">
        <v>61767</v>
      </c>
      <c r="K11" s="21">
        <v>197721</v>
      </c>
      <c r="L11" s="21">
        <v>114394</v>
      </c>
      <c r="M11" s="21">
        <v>44291</v>
      </c>
      <c r="N11" s="21">
        <v>356406</v>
      </c>
      <c r="O11" s="21">
        <v>528665</v>
      </c>
      <c r="P11" s="21">
        <v>784824</v>
      </c>
      <c r="Q11" s="21">
        <v>450677</v>
      </c>
      <c r="R11" s="21">
        <v>1764166</v>
      </c>
      <c r="S11" s="21"/>
      <c r="T11" s="21"/>
      <c r="U11" s="21"/>
      <c r="V11" s="21"/>
      <c r="W11" s="21">
        <v>2182339</v>
      </c>
      <c r="X11" s="21"/>
      <c r="Y11" s="21">
        <v>2182339</v>
      </c>
      <c r="Z11" s="6"/>
      <c r="AA11" s="28"/>
    </row>
    <row r="12" spans="1:27" ht="13.5">
      <c r="A12" s="5" t="s">
        <v>38</v>
      </c>
      <c r="B12" s="3"/>
      <c r="C12" s="19"/>
      <c r="D12" s="19"/>
      <c r="E12" s="20"/>
      <c r="F12" s="21"/>
      <c r="G12" s="21">
        <v>1030</v>
      </c>
      <c r="H12" s="21"/>
      <c r="I12" s="21">
        <v>995</v>
      </c>
      <c r="J12" s="21">
        <v>2025</v>
      </c>
      <c r="K12" s="21">
        <v>18972</v>
      </c>
      <c r="L12" s="21">
        <v>102927</v>
      </c>
      <c r="M12" s="21">
        <v>247105</v>
      </c>
      <c r="N12" s="21">
        <v>369004</v>
      </c>
      <c r="O12" s="21">
        <v>198064</v>
      </c>
      <c r="P12" s="21">
        <v>751753</v>
      </c>
      <c r="Q12" s="21">
        <v>443854</v>
      </c>
      <c r="R12" s="21">
        <v>1393671</v>
      </c>
      <c r="S12" s="21"/>
      <c r="T12" s="21"/>
      <c r="U12" s="21"/>
      <c r="V12" s="21"/>
      <c r="W12" s="21">
        <v>1764700</v>
      </c>
      <c r="X12" s="21"/>
      <c r="Y12" s="21">
        <v>1764700</v>
      </c>
      <c r="Z12" s="6"/>
      <c r="AA12" s="28"/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>
        <v>9650</v>
      </c>
      <c r="I13" s="21">
        <v>9650</v>
      </c>
      <c r="J13" s="21">
        <v>19300</v>
      </c>
      <c r="K13" s="21"/>
      <c r="L13" s="21"/>
      <c r="M13" s="21">
        <v>7329</v>
      </c>
      <c r="N13" s="21">
        <v>7329</v>
      </c>
      <c r="O13" s="21"/>
      <c r="P13" s="21"/>
      <c r="Q13" s="21"/>
      <c r="R13" s="21"/>
      <c r="S13" s="21"/>
      <c r="T13" s="21"/>
      <c r="U13" s="21"/>
      <c r="V13" s="21"/>
      <c r="W13" s="21">
        <v>26629</v>
      </c>
      <c r="X13" s="21"/>
      <c r="Y13" s="21">
        <v>26629</v>
      </c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0</v>
      </c>
      <c r="D15" s="16">
        <f>SUM(D16:D18)</f>
        <v>0</v>
      </c>
      <c r="E15" s="17">
        <f t="shared" si="2"/>
        <v>0</v>
      </c>
      <c r="F15" s="18">
        <f t="shared" si="2"/>
        <v>0</v>
      </c>
      <c r="G15" s="18">
        <f t="shared" si="2"/>
        <v>48677</v>
      </c>
      <c r="H15" s="18">
        <f t="shared" si="2"/>
        <v>63911</v>
      </c>
      <c r="I15" s="18">
        <f t="shared" si="2"/>
        <v>1113009</v>
      </c>
      <c r="J15" s="18">
        <f t="shared" si="2"/>
        <v>1225597</v>
      </c>
      <c r="K15" s="18">
        <f t="shared" si="2"/>
        <v>499464</v>
      </c>
      <c r="L15" s="18">
        <f t="shared" si="2"/>
        <v>363649</v>
      </c>
      <c r="M15" s="18">
        <f t="shared" si="2"/>
        <v>488820</v>
      </c>
      <c r="N15" s="18">
        <f t="shared" si="2"/>
        <v>1351933</v>
      </c>
      <c r="O15" s="18">
        <f t="shared" si="2"/>
        <v>1931182</v>
      </c>
      <c r="P15" s="18">
        <f t="shared" si="2"/>
        <v>980209</v>
      </c>
      <c r="Q15" s="18">
        <f t="shared" si="2"/>
        <v>2500110</v>
      </c>
      <c r="R15" s="18">
        <f t="shared" si="2"/>
        <v>5411501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7989031</v>
      </c>
      <c r="X15" s="18">
        <f t="shared" si="2"/>
        <v>0</v>
      </c>
      <c r="Y15" s="18">
        <f t="shared" si="2"/>
        <v>7989031</v>
      </c>
      <c r="Z15" s="4">
        <f>+IF(X15&lt;&gt;0,+(Y15/X15)*100,0)</f>
        <v>0</v>
      </c>
      <c r="AA15" s="30">
        <f>SUM(AA16:AA18)</f>
        <v>0</v>
      </c>
    </row>
    <row r="16" spans="1:27" ht="13.5">
      <c r="A16" s="5" t="s">
        <v>42</v>
      </c>
      <c r="B16" s="3"/>
      <c r="C16" s="19"/>
      <c r="D16" s="19"/>
      <c r="E16" s="20"/>
      <c r="F16" s="21"/>
      <c r="G16" s="21">
        <v>27293</v>
      </c>
      <c r="H16" s="21">
        <v>23720</v>
      </c>
      <c r="I16" s="21">
        <v>509586</v>
      </c>
      <c r="J16" s="21">
        <v>560599</v>
      </c>
      <c r="K16" s="21">
        <v>179724</v>
      </c>
      <c r="L16" s="21">
        <v>21481</v>
      </c>
      <c r="M16" s="21">
        <v>332912</v>
      </c>
      <c r="N16" s="21">
        <v>534117</v>
      </c>
      <c r="O16" s="21">
        <v>11612</v>
      </c>
      <c r="P16" s="21">
        <v>353046</v>
      </c>
      <c r="Q16" s="21">
        <v>876712</v>
      </c>
      <c r="R16" s="21">
        <v>1241370</v>
      </c>
      <c r="S16" s="21"/>
      <c r="T16" s="21"/>
      <c r="U16" s="21"/>
      <c r="V16" s="21"/>
      <c r="W16" s="21">
        <v>2336086</v>
      </c>
      <c r="X16" s="21"/>
      <c r="Y16" s="21">
        <v>2336086</v>
      </c>
      <c r="Z16" s="6"/>
      <c r="AA16" s="28"/>
    </row>
    <row r="17" spans="1:27" ht="13.5">
      <c r="A17" s="5" t="s">
        <v>43</v>
      </c>
      <c r="B17" s="3"/>
      <c r="C17" s="19"/>
      <c r="D17" s="19"/>
      <c r="E17" s="20"/>
      <c r="F17" s="21"/>
      <c r="G17" s="21">
        <v>21384</v>
      </c>
      <c r="H17" s="21">
        <v>40191</v>
      </c>
      <c r="I17" s="21">
        <v>603423</v>
      </c>
      <c r="J17" s="21">
        <v>664998</v>
      </c>
      <c r="K17" s="21">
        <v>319740</v>
      </c>
      <c r="L17" s="21">
        <v>342168</v>
      </c>
      <c r="M17" s="21">
        <v>155908</v>
      </c>
      <c r="N17" s="21">
        <v>817816</v>
      </c>
      <c r="O17" s="21">
        <v>1919570</v>
      </c>
      <c r="P17" s="21">
        <v>627163</v>
      </c>
      <c r="Q17" s="21">
        <v>1623398</v>
      </c>
      <c r="R17" s="21">
        <v>4170131</v>
      </c>
      <c r="S17" s="21"/>
      <c r="T17" s="21"/>
      <c r="U17" s="21"/>
      <c r="V17" s="21"/>
      <c r="W17" s="21">
        <v>5652945</v>
      </c>
      <c r="X17" s="21"/>
      <c r="Y17" s="21">
        <v>5652945</v>
      </c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0</v>
      </c>
      <c r="D19" s="16">
        <f>SUM(D20:D23)</f>
        <v>0</v>
      </c>
      <c r="E19" s="17">
        <f t="shared" si="3"/>
        <v>0</v>
      </c>
      <c r="F19" s="18">
        <f t="shared" si="3"/>
        <v>150000</v>
      </c>
      <c r="G19" s="18">
        <f t="shared" si="3"/>
        <v>79405</v>
      </c>
      <c r="H19" s="18">
        <f t="shared" si="3"/>
        <v>177084</v>
      </c>
      <c r="I19" s="18">
        <f t="shared" si="3"/>
        <v>1184869</v>
      </c>
      <c r="J19" s="18">
        <f t="shared" si="3"/>
        <v>1441358</v>
      </c>
      <c r="K19" s="18">
        <f t="shared" si="3"/>
        <v>3119198</v>
      </c>
      <c r="L19" s="18">
        <f t="shared" si="3"/>
        <v>1914079</v>
      </c>
      <c r="M19" s="18">
        <f t="shared" si="3"/>
        <v>1282070</v>
      </c>
      <c r="N19" s="18">
        <f t="shared" si="3"/>
        <v>6315347</v>
      </c>
      <c r="O19" s="18">
        <f t="shared" si="3"/>
        <v>391115</v>
      </c>
      <c r="P19" s="18">
        <f t="shared" si="3"/>
        <v>617589</v>
      </c>
      <c r="Q19" s="18">
        <f t="shared" si="3"/>
        <v>2211073</v>
      </c>
      <c r="R19" s="18">
        <f t="shared" si="3"/>
        <v>3219777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10976482</v>
      </c>
      <c r="X19" s="18">
        <f t="shared" si="3"/>
        <v>-37500</v>
      </c>
      <c r="Y19" s="18">
        <f t="shared" si="3"/>
        <v>11013982</v>
      </c>
      <c r="Z19" s="4">
        <f>+IF(X19&lt;&gt;0,+(Y19/X19)*100,0)</f>
        <v>-29370.618666666665</v>
      </c>
      <c r="AA19" s="30">
        <f>SUM(AA20:AA23)</f>
        <v>150000</v>
      </c>
    </row>
    <row r="20" spans="1:27" ht="13.5">
      <c r="A20" s="5" t="s">
        <v>46</v>
      </c>
      <c r="B20" s="3"/>
      <c r="C20" s="19"/>
      <c r="D20" s="19"/>
      <c r="E20" s="20"/>
      <c r="F20" s="21">
        <v>150000</v>
      </c>
      <c r="G20" s="21"/>
      <c r="H20" s="21">
        <v>20715</v>
      </c>
      <c r="I20" s="21">
        <v>1656</v>
      </c>
      <c r="J20" s="21">
        <v>22371</v>
      </c>
      <c r="K20" s="21">
        <v>1857836</v>
      </c>
      <c r="L20" s="21">
        <v>847182</v>
      </c>
      <c r="M20" s="21"/>
      <c r="N20" s="21">
        <v>2705018</v>
      </c>
      <c r="O20" s="21">
        <v>929</v>
      </c>
      <c r="P20" s="21"/>
      <c r="Q20" s="21">
        <v>1082421</v>
      </c>
      <c r="R20" s="21">
        <v>1083350</v>
      </c>
      <c r="S20" s="21"/>
      <c r="T20" s="21"/>
      <c r="U20" s="21"/>
      <c r="V20" s="21"/>
      <c r="W20" s="21">
        <v>3810739</v>
      </c>
      <c r="X20" s="21">
        <v>-37500</v>
      </c>
      <c r="Y20" s="21">
        <v>3848239</v>
      </c>
      <c r="Z20" s="6">
        <v>-10261.97</v>
      </c>
      <c r="AA20" s="28">
        <v>150000</v>
      </c>
    </row>
    <row r="21" spans="1:27" ht="13.5">
      <c r="A21" s="5" t="s">
        <v>47</v>
      </c>
      <c r="B21" s="3"/>
      <c r="C21" s="19"/>
      <c r="D21" s="19"/>
      <c r="E21" s="20"/>
      <c r="F21" s="21"/>
      <c r="G21" s="21">
        <v>19893</v>
      </c>
      <c r="H21" s="21">
        <v>11420</v>
      </c>
      <c r="I21" s="21">
        <v>34411</v>
      </c>
      <c r="J21" s="21">
        <v>65724</v>
      </c>
      <c r="K21" s="21">
        <v>100902</v>
      </c>
      <c r="L21" s="21">
        <v>163117</v>
      </c>
      <c r="M21" s="21">
        <v>63195</v>
      </c>
      <c r="N21" s="21">
        <v>327214</v>
      </c>
      <c r="O21" s="21">
        <v>219016</v>
      </c>
      <c r="P21" s="21">
        <v>28515</v>
      </c>
      <c r="Q21" s="21">
        <v>401802</v>
      </c>
      <c r="R21" s="21">
        <v>649333</v>
      </c>
      <c r="S21" s="21"/>
      <c r="T21" s="21"/>
      <c r="U21" s="21"/>
      <c r="V21" s="21"/>
      <c r="W21" s="21">
        <v>1042271</v>
      </c>
      <c r="X21" s="21"/>
      <c r="Y21" s="21">
        <v>1042271</v>
      </c>
      <c r="Z21" s="6"/>
      <c r="AA21" s="28"/>
    </row>
    <row r="22" spans="1:27" ht="13.5">
      <c r="A22" s="5" t="s">
        <v>48</v>
      </c>
      <c r="B22" s="3"/>
      <c r="C22" s="22"/>
      <c r="D22" s="22"/>
      <c r="E22" s="23"/>
      <c r="F22" s="24"/>
      <c r="G22" s="24">
        <v>25271</v>
      </c>
      <c r="H22" s="24">
        <v>129537</v>
      </c>
      <c r="I22" s="24">
        <v>1041721</v>
      </c>
      <c r="J22" s="24">
        <v>1196529</v>
      </c>
      <c r="K22" s="24">
        <v>1022125</v>
      </c>
      <c r="L22" s="24">
        <v>645541</v>
      </c>
      <c r="M22" s="24">
        <v>1184665</v>
      </c>
      <c r="N22" s="24">
        <v>2852331</v>
      </c>
      <c r="O22" s="24">
        <v>145089</v>
      </c>
      <c r="P22" s="24">
        <v>563518</v>
      </c>
      <c r="Q22" s="24">
        <v>693520</v>
      </c>
      <c r="R22" s="24">
        <v>1402127</v>
      </c>
      <c r="S22" s="24"/>
      <c r="T22" s="24"/>
      <c r="U22" s="24"/>
      <c r="V22" s="24"/>
      <c r="W22" s="24">
        <v>5450987</v>
      </c>
      <c r="X22" s="24"/>
      <c r="Y22" s="24">
        <v>5450987</v>
      </c>
      <c r="Z22" s="7"/>
      <c r="AA22" s="29"/>
    </row>
    <row r="23" spans="1:27" ht="13.5">
      <c r="A23" s="5" t="s">
        <v>49</v>
      </c>
      <c r="B23" s="3"/>
      <c r="C23" s="19"/>
      <c r="D23" s="19"/>
      <c r="E23" s="20"/>
      <c r="F23" s="21"/>
      <c r="G23" s="21">
        <v>34241</v>
      </c>
      <c r="H23" s="21">
        <v>15412</v>
      </c>
      <c r="I23" s="21">
        <v>107081</v>
      </c>
      <c r="J23" s="21">
        <v>156734</v>
      </c>
      <c r="K23" s="21">
        <v>138335</v>
      </c>
      <c r="L23" s="21">
        <v>258239</v>
      </c>
      <c r="M23" s="21">
        <v>34210</v>
      </c>
      <c r="N23" s="21">
        <v>430784</v>
      </c>
      <c r="O23" s="21">
        <v>26081</v>
      </c>
      <c r="P23" s="21">
        <v>25556</v>
      </c>
      <c r="Q23" s="21">
        <v>33330</v>
      </c>
      <c r="R23" s="21">
        <v>84967</v>
      </c>
      <c r="S23" s="21"/>
      <c r="T23" s="21"/>
      <c r="U23" s="21"/>
      <c r="V23" s="21"/>
      <c r="W23" s="21">
        <v>672485</v>
      </c>
      <c r="X23" s="21"/>
      <c r="Y23" s="21">
        <v>672485</v>
      </c>
      <c r="Z23" s="6"/>
      <c r="AA23" s="28"/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0</v>
      </c>
      <c r="D25" s="50">
        <f>+D5+D9+D15+D19+D24</f>
        <v>0</v>
      </c>
      <c r="E25" s="51">
        <f t="shared" si="4"/>
        <v>50512565</v>
      </c>
      <c r="F25" s="52">
        <f t="shared" si="4"/>
        <v>52171757</v>
      </c>
      <c r="G25" s="52">
        <f t="shared" si="4"/>
        <v>528790</v>
      </c>
      <c r="H25" s="52">
        <f t="shared" si="4"/>
        <v>316917</v>
      </c>
      <c r="I25" s="52">
        <f t="shared" si="4"/>
        <v>2414191</v>
      </c>
      <c r="J25" s="52">
        <f t="shared" si="4"/>
        <v>3259898</v>
      </c>
      <c r="K25" s="52">
        <f t="shared" si="4"/>
        <v>4106878</v>
      </c>
      <c r="L25" s="52">
        <f t="shared" si="4"/>
        <v>3180028</v>
      </c>
      <c r="M25" s="52">
        <f t="shared" si="4"/>
        <v>2172255</v>
      </c>
      <c r="N25" s="52">
        <f t="shared" si="4"/>
        <v>9459161</v>
      </c>
      <c r="O25" s="52">
        <f t="shared" si="4"/>
        <v>3421423</v>
      </c>
      <c r="P25" s="52">
        <f t="shared" si="4"/>
        <v>2858819</v>
      </c>
      <c r="Q25" s="52">
        <f t="shared" si="4"/>
        <v>6131224</v>
      </c>
      <c r="R25" s="52">
        <f t="shared" si="4"/>
        <v>12411466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25130525</v>
      </c>
      <c r="X25" s="52">
        <f t="shared" si="4"/>
        <v>39368599</v>
      </c>
      <c r="Y25" s="52">
        <f t="shared" si="4"/>
        <v>-14238074</v>
      </c>
      <c r="Z25" s="53">
        <f>+IF(X25&lt;&gt;0,+(Y25/X25)*100,0)</f>
        <v>-36.166067276105004</v>
      </c>
      <c r="AA25" s="54">
        <f>+AA5+AA9+AA15+AA19+AA24</f>
        <v>52171757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>
        <v>110140</v>
      </c>
      <c r="I28" s="21">
        <v>688592</v>
      </c>
      <c r="J28" s="21">
        <v>798732</v>
      </c>
      <c r="K28" s="21">
        <v>1811442</v>
      </c>
      <c r="L28" s="21">
        <v>823923</v>
      </c>
      <c r="M28" s="21">
        <v>707938</v>
      </c>
      <c r="N28" s="21">
        <v>3343303</v>
      </c>
      <c r="O28" s="21">
        <v>187191</v>
      </c>
      <c r="P28" s="21">
        <v>635012</v>
      </c>
      <c r="Q28" s="21">
        <v>2080874</v>
      </c>
      <c r="R28" s="21">
        <v>2903077</v>
      </c>
      <c r="S28" s="21"/>
      <c r="T28" s="21"/>
      <c r="U28" s="21"/>
      <c r="V28" s="21"/>
      <c r="W28" s="21">
        <v>7045112</v>
      </c>
      <c r="X28" s="21"/>
      <c r="Y28" s="21">
        <v>7045112</v>
      </c>
      <c r="Z28" s="6"/>
      <c r="AA28" s="19"/>
    </row>
    <row r="29" spans="1:27" ht="13.5">
      <c r="A29" s="56" t="s">
        <v>55</v>
      </c>
      <c r="B29" s="3"/>
      <c r="C29" s="19"/>
      <c r="D29" s="19"/>
      <c r="E29" s="20"/>
      <c r="F29" s="21"/>
      <c r="G29" s="21">
        <v>43125</v>
      </c>
      <c r="H29" s="21"/>
      <c r="I29" s="21">
        <v>491409</v>
      </c>
      <c r="J29" s="21">
        <v>534534</v>
      </c>
      <c r="K29" s="21">
        <v>134830</v>
      </c>
      <c r="L29" s="21">
        <v>143419</v>
      </c>
      <c r="M29" s="21">
        <v>317043</v>
      </c>
      <c r="N29" s="21">
        <v>595292</v>
      </c>
      <c r="O29" s="21">
        <v>2680</v>
      </c>
      <c r="P29" s="21">
        <v>1161526</v>
      </c>
      <c r="Q29" s="21">
        <v>1350087</v>
      </c>
      <c r="R29" s="21">
        <v>2514293</v>
      </c>
      <c r="S29" s="21"/>
      <c r="T29" s="21"/>
      <c r="U29" s="21"/>
      <c r="V29" s="21"/>
      <c r="W29" s="21">
        <v>3644119</v>
      </c>
      <c r="X29" s="21"/>
      <c r="Y29" s="21">
        <v>3644119</v>
      </c>
      <c r="Z29" s="6"/>
      <c r="AA29" s="28"/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0</v>
      </c>
      <c r="D32" s="25">
        <f>SUM(D28:D31)</f>
        <v>0</v>
      </c>
      <c r="E32" s="26">
        <f t="shared" si="5"/>
        <v>0</v>
      </c>
      <c r="F32" s="27">
        <f t="shared" si="5"/>
        <v>0</v>
      </c>
      <c r="G32" s="27">
        <f t="shared" si="5"/>
        <v>43125</v>
      </c>
      <c r="H32" s="27">
        <f t="shared" si="5"/>
        <v>110140</v>
      </c>
      <c r="I32" s="27">
        <f t="shared" si="5"/>
        <v>1180001</v>
      </c>
      <c r="J32" s="27">
        <f t="shared" si="5"/>
        <v>1333266</v>
      </c>
      <c r="K32" s="27">
        <f t="shared" si="5"/>
        <v>1946272</v>
      </c>
      <c r="L32" s="27">
        <f t="shared" si="5"/>
        <v>967342</v>
      </c>
      <c r="M32" s="27">
        <f t="shared" si="5"/>
        <v>1024981</v>
      </c>
      <c r="N32" s="27">
        <f t="shared" si="5"/>
        <v>3938595</v>
      </c>
      <c r="O32" s="27">
        <f t="shared" si="5"/>
        <v>189871</v>
      </c>
      <c r="P32" s="27">
        <f t="shared" si="5"/>
        <v>1796538</v>
      </c>
      <c r="Q32" s="27">
        <f t="shared" si="5"/>
        <v>3430961</v>
      </c>
      <c r="R32" s="27">
        <f t="shared" si="5"/>
        <v>5417370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10689231</v>
      </c>
      <c r="X32" s="27">
        <f t="shared" si="5"/>
        <v>0</v>
      </c>
      <c r="Y32" s="27">
        <f t="shared" si="5"/>
        <v>10689231</v>
      </c>
      <c r="Z32" s="13">
        <f>+IF(X32&lt;&gt;0,+(Y32/X32)*100,0)</f>
        <v>0</v>
      </c>
      <c r="AA32" s="31">
        <f>SUM(AA28:AA31)</f>
        <v>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>
        <v>19241</v>
      </c>
      <c r="H34" s="21">
        <v>17095</v>
      </c>
      <c r="I34" s="21">
        <v>750560</v>
      </c>
      <c r="J34" s="21">
        <v>786896</v>
      </c>
      <c r="K34" s="21">
        <v>533404</v>
      </c>
      <c r="L34" s="21">
        <v>767003</v>
      </c>
      <c r="M34" s="21">
        <v>602269</v>
      </c>
      <c r="N34" s="21">
        <v>1902676</v>
      </c>
      <c r="O34" s="21">
        <v>725816</v>
      </c>
      <c r="P34" s="21">
        <v>424396</v>
      </c>
      <c r="Q34" s="21">
        <v>454002</v>
      </c>
      <c r="R34" s="21">
        <v>1604214</v>
      </c>
      <c r="S34" s="21"/>
      <c r="T34" s="21"/>
      <c r="U34" s="21"/>
      <c r="V34" s="21"/>
      <c r="W34" s="21">
        <v>4293786</v>
      </c>
      <c r="X34" s="21"/>
      <c r="Y34" s="21">
        <v>4293786</v>
      </c>
      <c r="Z34" s="6"/>
      <c r="AA34" s="28"/>
    </row>
    <row r="35" spans="1:27" ht="13.5">
      <c r="A35" s="59" t="s">
        <v>61</v>
      </c>
      <c r="B35" s="3"/>
      <c r="C35" s="19"/>
      <c r="D35" s="19"/>
      <c r="E35" s="20"/>
      <c r="F35" s="21"/>
      <c r="G35" s="21">
        <v>147211</v>
      </c>
      <c r="H35" s="21">
        <v>189682</v>
      </c>
      <c r="I35" s="21">
        <v>483630</v>
      </c>
      <c r="J35" s="21">
        <v>820523</v>
      </c>
      <c r="K35" s="21">
        <v>1627202</v>
      </c>
      <c r="L35" s="21">
        <v>1445683</v>
      </c>
      <c r="M35" s="21">
        <v>545005</v>
      </c>
      <c r="N35" s="21">
        <v>3617890</v>
      </c>
      <c r="O35" s="21">
        <v>2186523</v>
      </c>
      <c r="P35" s="21">
        <v>1276310</v>
      </c>
      <c r="Q35" s="21">
        <v>2246261</v>
      </c>
      <c r="R35" s="21">
        <v>5709094</v>
      </c>
      <c r="S35" s="21"/>
      <c r="T35" s="21"/>
      <c r="U35" s="21"/>
      <c r="V35" s="21"/>
      <c r="W35" s="21">
        <v>10147507</v>
      </c>
      <c r="X35" s="21"/>
      <c r="Y35" s="21">
        <v>10147507</v>
      </c>
      <c r="Z35" s="6"/>
      <c r="AA35" s="28"/>
    </row>
    <row r="36" spans="1:27" ht="13.5">
      <c r="A36" s="60" t="s">
        <v>62</v>
      </c>
      <c r="B36" s="10"/>
      <c r="C36" s="61">
        <f aca="true" t="shared" si="6" ref="C36:Y36">SUM(C32:C35)</f>
        <v>0</v>
      </c>
      <c r="D36" s="61">
        <f>SUM(D32:D35)</f>
        <v>0</v>
      </c>
      <c r="E36" s="62">
        <f t="shared" si="6"/>
        <v>0</v>
      </c>
      <c r="F36" s="63">
        <f t="shared" si="6"/>
        <v>0</v>
      </c>
      <c r="G36" s="63">
        <f t="shared" si="6"/>
        <v>209577</v>
      </c>
      <c r="H36" s="63">
        <f t="shared" si="6"/>
        <v>316917</v>
      </c>
      <c r="I36" s="63">
        <f t="shared" si="6"/>
        <v>2414191</v>
      </c>
      <c r="J36" s="63">
        <f t="shared" si="6"/>
        <v>2940685</v>
      </c>
      <c r="K36" s="63">
        <f t="shared" si="6"/>
        <v>4106878</v>
      </c>
      <c r="L36" s="63">
        <f t="shared" si="6"/>
        <v>3180028</v>
      </c>
      <c r="M36" s="63">
        <f t="shared" si="6"/>
        <v>2172255</v>
      </c>
      <c r="N36" s="63">
        <f t="shared" si="6"/>
        <v>9459161</v>
      </c>
      <c r="O36" s="63">
        <f t="shared" si="6"/>
        <v>3102210</v>
      </c>
      <c r="P36" s="63">
        <f t="shared" si="6"/>
        <v>3497244</v>
      </c>
      <c r="Q36" s="63">
        <f t="shared" si="6"/>
        <v>6131224</v>
      </c>
      <c r="R36" s="63">
        <f t="shared" si="6"/>
        <v>12730678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25130524</v>
      </c>
      <c r="X36" s="63">
        <f t="shared" si="6"/>
        <v>0</v>
      </c>
      <c r="Y36" s="63">
        <f t="shared" si="6"/>
        <v>25130524</v>
      </c>
      <c r="Z36" s="64">
        <f>+IF(X36&lt;&gt;0,+(Y36/X36)*100,0)</f>
        <v>0</v>
      </c>
      <c r="AA36" s="65">
        <f>SUM(AA32:AA35)</f>
        <v>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15749961</v>
      </c>
      <c r="D5" s="16">
        <f>SUM(D6:D8)</f>
        <v>0</v>
      </c>
      <c r="E5" s="17">
        <f t="shared" si="0"/>
        <v>30964748</v>
      </c>
      <c r="F5" s="18">
        <f t="shared" si="0"/>
        <v>44649231</v>
      </c>
      <c r="G5" s="18">
        <f t="shared" si="0"/>
        <v>0</v>
      </c>
      <c r="H5" s="18">
        <f t="shared" si="0"/>
        <v>342084</v>
      </c>
      <c r="I5" s="18">
        <f t="shared" si="0"/>
        <v>825651</v>
      </c>
      <c r="J5" s="18">
        <f t="shared" si="0"/>
        <v>1167735</v>
      </c>
      <c r="K5" s="18">
        <f t="shared" si="0"/>
        <v>349482</v>
      </c>
      <c r="L5" s="18">
        <f t="shared" si="0"/>
        <v>4098740</v>
      </c>
      <c r="M5" s="18">
        <f t="shared" si="0"/>
        <v>1258134</v>
      </c>
      <c r="N5" s="18">
        <f t="shared" si="0"/>
        <v>5706356</v>
      </c>
      <c r="O5" s="18">
        <f t="shared" si="0"/>
        <v>464041</v>
      </c>
      <c r="P5" s="18">
        <f t="shared" si="0"/>
        <v>2909403</v>
      </c>
      <c r="Q5" s="18">
        <f t="shared" si="0"/>
        <v>6279401</v>
      </c>
      <c r="R5" s="18">
        <f t="shared" si="0"/>
        <v>9652845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16526936</v>
      </c>
      <c r="X5" s="18">
        <f t="shared" si="0"/>
        <v>46378334</v>
      </c>
      <c r="Y5" s="18">
        <f t="shared" si="0"/>
        <v>-29851398</v>
      </c>
      <c r="Z5" s="4">
        <f>+IF(X5&lt;&gt;0,+(Y5/X5)*100,0)</f>
        <v>-64.36496403687119</v>
      </c>
      <c r="AA5" s="16">
        <f>SUM(AA6:AA8)</f>
        <v>44649231</v>
      </c>
    </row>
    <row r="6" spans="1:27" ht="13.5">
      <c r="A6" s="5" t="s">
        <v>32</v>
      </c>
      <c r="B6" s="3"/>
      <c r="C6" s="19"/>
      <c r="D6" s="19"/>
      <c r="E6" s="20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6"/>
      <c r="AA6" s="28"/>
    </row>
    <row r="7" spans="1:27" ht="13.5">
      <c r="A7" s="5" t="s">
        <v>33</v>
      </c>
      <c r="B7" s="3"/>
      <c r="C7" s="22">
        <v>15736128</v>
      </c>
      <c r="D7" s="22"/>
      <c r="E7" s="23">
        <v>30964748</v>
      </c>
      <c r="F7" s="24">
        <v>44649231</v>
      </c>
      <c r="G7" s="24"/>
      <c r="H7" s="24">
        <v>342084</v>
      </c>
      <c r="I7" s="24">
        <v>825651</v>
      </c>
      <c r="J7" s="24">
        <v>1167735</v>
      </c>
      <c r="K7" s="24">
        <v>349482</v>
      </c>
      <c r="L7" s="24">
        <v>4098740</v>
      </c>
      <c r="M7" s="24">
        <v>1258134</v>
      </c>
      <c r="N7" s="24">
        <v>5706356</v>
      </c>
      <c r="O7" s="24">
        <v>464041</v>
      </c>
      <c r="P7" s="24">
        <v>2909403</v>
      </c>
      <c r="Q7" s="24">
        <v>6279401</v>
      </c>
      <c r="R7" s="24">
        <v>9652845</v>
      </c>
      <c r="S7" s="24"/>
      <c r="T7" s="24"/>
      <c r="U7" s="24"/>
      <c r="V7" s="24"/>
      <c r="W7" s="24">
        <v>16526936</v>
      </c>
      <c r="X7" s="24">
        <v>46378334</v>
      </c>
      <c r="Y7" s="24">
        <v>-29851398</v>
      </c>
      <c r="Z7" s="7">
        <v>-64.36</v>
      </c>
      <c r="AA7" s="29">
        <v>44649231</v>
      </c>
    </row>
    <row r="8" spans="1:27" ht="13.5">
      <c r="A8" s="5" t="s">
        <v>34</v>
      </c>
      <c r="B8" s="3"/>
      <c r="C8" s="19">
        <v>13833</v>
      </c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43654891</v>
      </c>
      <c r="D9" s="16">
        <f>SUM(D10:D14)</f>
        <v>0</v>
      </c>
      <c r="E9" s="17">
        <f t="shared" si="1"/>
        <v>27526036</v>
      </c>
      <c r="F9" s="18">
        <f t="shared" si="1"/>
        <v>31908167</v>
      </c>
      <c r="G9" s="18">
        <f t="shared" si="1"/>
        <v>30171</v>
      </c>
      <c r="H9" s="18">
        <f t="shared" si="1"/>
        <v>194833</v>
      </c>
      <c r="I9" s="18">
        <f t="shared" si="1"/>
        <v>642427</v>
      </c>
      <c r="J9" s="18">
        <f t="shared" si="1"/>
        <v>867431</v>
      </c>
      <c r="K9" s="18">
        <f t="shared" si="1"/>
        <v>367192</v>
      </c>
      <c r="L9" s="18">
        <f t="shared" si="1"/>
        <v>553307</v>
      </c>
      <c r="M9" s="18">
        <f t="shared" si="1"/>
        <v>747471</v>
      </c>
      <c r="N9" s="18">
        <f t="shared" si="1"/>
        <v>1667970</v>
      </c>
      <c r="O9" s="18">
        <f t="shared" si="1"/>
        <v>475826</v>
      </c>
      <c r="P9" s="18">
        <f t="shared" si="1"/>
        <v>1537360</v>
      </c>
      <c r="Q9" s="18">
        <f t="shared" si="1"/>
        <v>1714018</v>
      </c>
      <c r="R9" s="18">
        <f t="shared" si="1"/>
        <v>3727204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6262605</v>
      </c>
      <c r="X9" s="18">
        <f t="shared" si="1"/>
        <v>36421919</v>
      </c>
      <c r="Y9" s="18">
        <f t="shared" si="1"/>
        <v>-30159314</v>
      </c>
      <c r="Z9" s="4">
        <f>+IF(X9&lt;&gt;0,+(Y9/X9)*100,0)</f>
        <v>-82.80539528957823</v>
      </c>
      <c r="AA9" s="30">
        <f>SUM(AA10:AA14)</f>
        <v>31908167</v>
      </c>
    </row>
    <row r="10" spans="1:27" ht="13.5">
      <c r="A10" s="5" t="s">
        <v>36</v>
      </c>
      <c r="B10" s="3"/>
      <c r="C10" s="19">
        <v>1688570</v>
      </c>
      <c r="D10" s="19"/>
      <c r="E10" s="20">
        <v>1834900</v>
      </c>
      <c r="F10" s="21">
        <v>1500172</v>
      </c>
      <c r="G10" s="21"/>
      <c r="H10" s="21">
        <v>38986</v>
      </c>
      <c r="I10" s="21">
        <v>49402</v>
      </c>
      <c r="J10" s="21">
        <v>88388</v>
      </c>
      <c r="K10" s="21">
        <v>3879</v>
      </c>
      <c r="L10" s="21">
        <v>45043</v>
      </c>
      <c r="M10" s="21">
        <v>11863</v>
      </c>
      <c r="N10" s="21">
        <v>60785</v>
      </c>
      <c r="O10" s="21">
        <v>51900</v>
      </c>
      <c r="P10" s="21">
        <v>3051</v>
      </c>
      <c r="Q10" s="21">
        <v>231404</v>
      </c>
      <c r="R10" s="21">
        <v>286355</v>
      </c>
      <c r="S10" s="21"/>
      <c r="T10" s="21"/>
      <c r="U10" s="21"/>
      <c r="V10" s="21"/>
      <c r="W10" s="21">
        <v>435528</v>
      </c>
      <c r="X10" s="21">
        <v>1880589</v>
      </c>
      <c r="Y10" s="21">
        <v>-1445061</v>
      </c>
      <c r="Z10" s="6">
        <v>-76.84</v>
      </c>
      <c r="AA10" s="28">
        <v>1500172</v>
      </c>
    </row>
    <row r="11" spans="1:27" ht="13.5">
      <c r="A11" s="5" t="s">
        <v>37</v>
      </c>
      <c r="B11" s="3"/>
      <c r="C11" s="19">
        <v>6777365</v>
      </c>
      <c r="D11" s="19"/>
      <c r="E11" s="20">
        <v>13641136</v>
      </c>
      <c r="F11" s="21">
        <v>15714802</v>
      </c>
      <c r="G11" s="21"/>
      <c r="H11" s="21">
        <v>155847</v>
      </c>
      <c r="I11" s="21">
        <v>553025</v>
      </c>
      <c r="J11" s="21">
        <v>708872</v>
      </c>
      <c r="K11" s="21">
        <v>245670</v>
      </c>
      <c r="L11" s="21">
        <v>473725</v>
      </c>
      <c r="M11" s="21">
        <v>735608</v>
      </c>
      <c r="N11" s="21">
        <v>1455003</v>
      </c>
      <c r="O11" s="21">
        <v>139926</v>
      </c>
      <c r="P11" s="21">
        <v>876309</v>
      </c>
      <c r="Q11" s="21">
        <v>536423</v>
      </c>
      <c r="R11" s="21">
        <v>1552658</v>
      </c>
      <c r="S11" s="21"/>
      <c r="T11" s="21"/>
      <c r="U11" s="21"/>
      <c r="V11" s="21"/>
      <c r="W11" s="21">
        <v>3716533</v>
      </c>
      <c r="X11" s="21">
        <v>14916321</v>
      </c>
      <c r="Y11" s="21">
        <v>-11199788</v>
      </c>
      <c r="Z11" s="6">
        <v>-75.08</v>
      </c>
      <c r="AA11" s="28">
        <v>15714802</v>
      </c>
    </row>
    <row r="12" spans="1:27" ht="13.5">
      <c r="A12" s="5" t="s">
        <v>38</v>
      </c>
      <c r="B12" s="3"/>
      <c r="C12" s="19">
        <v>4973456</v>
      </c>
      <c r="D12" s="19"/>
      <c r="E12" s="20">
        <v>9700000</v>
      </c>
      <c r="F12" s="21">
        <v>6430757</v>
      </c>
      <c r="G12" s="21">
        <v>30171</v>
      </c>
      <c r="H12" s="21"/>
      <c r="I12" s="21">
        <v>40000</v>
      </c>
      <c r="J12" s="21">
        <v>70171</v>
      </c>
      <c r="K12" s="21">
        <v>53207</v>
      </c>
      <c r="L12" s="21">
        <v>34539</v>
      </c>
      <c r="M12" s="21"/>
      <c r="N12" s="21">
        <v>87746</v>
      </c>
      <c r="O12" s="21">
        <v>284000</v>
      </c>
      <c r="P12" s="21">
        <v>658000</v>
      </c>
      <c r="Q12" s="21">
        <v>923200</v>
      </c>
      <c r="R12" s="21">
        <v>1865200</v>
      </c>
      <c r="S12" s="21"/>
      <c r="T12" s="21"/>
      <c r="U12" s="21"/>
      <c r="V12" s="21"/>
      <c r="W12" s="21">
        <v>2023117</v>
      </c>
      <c r="X12" s="21">
        <v>11430757</v>
      </c>
      <c r="Y12" s="21">
        <v>-9407640</v>
      </c>
      <c r="Z12" s="6">
        <v>-82.3</v>
      </c>
      <c r="AA12" s="28">
        <v>6430757</v>
      </c>
    </row>
    <row r="13" spans="1:27" ht="13.5">
      <c r="A13" s="5" t="s">
        <v>39</v>
      </c>
      <c r="B13" s="3"/>
      <c r="C13" s="19">
        <v>30215500</v>
      </c>
      <c r="D13" s="19"/>
      <c r="E13" s="20">
        <v>2350000</v>
      </c>
      <c r="F13" s="21">
        <v>8262436</v>
      </c>
      <c r="G13" s="21"/>
      <c r="H13" s="21"/>
      <c r="I13" s="21"/>
      <c r="J13" s="21"/>
      <c r="K13" s="21">
        <v>64436</v>
      </c>
      <c r="L13" s="21"/>
      <c r="M13" s="21"/>
      <c r="N13" s="21">
        <v>64436</v>
      </c>
      <c r="O13" s="21"/>
      <c r="P13" s="21"/>
      <c r="Q13" s="21">
        <v>22991</v>
      </c>
      <c r="R13" s="21">
        <v>22991</v>
      </c>
      <c r="S13" s="21"/>
      <c r="T13" s="21"/>
      <c r="U13" s="21"/>
      <c r="V13" s="21"/>
      <c r="W13" s="21">
        <v>87427</v>
      </c>
      <c r="X13" s="21">
        <v>8194252</v>
      </c>
      <c r="Y13" s="21">
        <v>-8106825</v>
      </c>
      <c r="Z13" s="6">
        <v>-98.93</v>
      </c>
      <c r="AA13" s="28">
        <v>8262436</v>
      </c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19140874</v>
      </c>
      <c r="D15" s="16">
        <f>SUM(D16:D18)</f>
        <v>0</v>
      </c>
      <c r="E15" s="17">
        <f t="shared" si="2"/>
        <v>62946185</v>
      </c>
      <c r="F15" s="18">
        <f t="shared" si="2"/>
        <v>61257832</v>
      </c>
      <c r="G15" s="18">
        <f t="shared" si="2"/>
        <v>0</v>
      </c>
      <c r="H15" s="18">
        <f t="shared" si="2"/>
        <v>4657805</v>
      </c>
      <c r="I15" s="18">
        <f t="shared" si="2"/>
        <v>1486653</v>
      </c>
      <c r="J15" s="18">
        <f t="shared" si="2"/>
        <v>6144458</v>
      </c>
      <c r="K15" s="18">
        <f t="shared" si="2"/>
        <v>1917375</v>
      </c>
      <c r="L15" s="18">
        <f t="shared" si="2"/>
        <v>9435410</v>
      </c>
      <c r="M15" s="18">
        <f t="shared" si="2"/>
        <v>5734129</v>
      </c>
      <c r="N15" s="18">
        <f t="shared" si="2"/>
        <v>17086914</v>
      </c>
      <c r="O15" s="18">
        <f t="shared" si="2"/>
        <v>102080</v>
      </c>
      <c r="P15" s="18">
        <f t="shared" si="2"/>
        <v>762710</v>
      </c>
      <c r="Q15" s="18">
        <f t="shared" si="2"/>
        <v>2887507</v>
      </c>
      <c r="R15" s="18">
        <f t="shared" si="2"/>
        <v>3752297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26983669</v>
      </c>
      <c r="X15" s="18">
        <f t="shared" si="2"/>
        <v>75653442</v>
      </c>
      <c r="Y15" s="18">
        <f t="shared" si="2"/>
        <v>-48669773</v>
      </c>
      <c r="Z15" s="4">
        <f>+IF(X15&lt;&gt;0,+(Y15/X15)*100,0)</f>
        <v>-64.33252964220716</v>
      </c>
      <c r="AA15" s="30">
        <f>SUM(AA16:AA18)</f>
        <v>61257832</v>
      </c>
    </row>
    <row r="16" spans="1:27" ht="13.5">
      <c r="A16" s="5" t="s">
        <v>42</v>
      </c>
      <c r="B16" s="3"/>
      <c r="C16" s="19">
        <v>7813344</v>
      </c>
      <c r="D16" s="19"/>
      <c r="E16" s="20">
        <v>5299000</v>
      </c>
      <c r="F16" s="21">
        <v>9290000</v>
      </c>
      <c r="G16" s="21"/>
      <c r="H16" s="21">
        <v>1680</v>
      </c>
      <c r="I16" s="21">
        <v>317166</v>
      </c>
      <c r="J16" s="21">
        <v>318846</v>
      </c>
      <c r="K16" s="21"/>
      <c r="L16" s="21">
        <v>6430</v>
      </c>
      <c r="M16" s="21"/>
      <c r="N16" s="21">
        <v>6430</v>
      </c>
      <c r="O16" s="21">
        <v>1057</v>
      </c>
      <c r="P16" s="21">
        <v>9400</v>
      </c>
      <c r="Q16" s="21">
        <v>369008</v>
      </c>
      <c r="R16" s="21">
        <v>379465</v>
      </c>
      <c r="S16" s="21"/>
      <c r="T16" s="21"/>
      <c r="U16" s="21"/>
      <c r="V16" s="21"/>
      <c r="W16" s="21">
        <v>704741</v>
      </c>
      <c r="X16" s="21">
        <v>9350973</v>
      </c>
      <c r="Y16" s="21">
        <v>-8646232</v>
      </c>
      <c r="Z16" s="6">
        <v>-92.46</v>
      </c>
      <c r="AA16" s="28">
        <v>9290000</v>
      </c>
    </row>
    <row r="17" spans="1:27" ht="13.5">
      <c r="A17" s="5" t="s">
        <v>43</v>
      </c>
      <c r="B17" s="3"/>
      <c r="C17" s="19">
        <v>10626531</v>
      </c>
      <c r="D17" s="19"/>
      <c r="E17" s="20">
        <v>57647185</v>
      </c>
      <c r="F17" s="21">
        <v>51967832</v>
      </c>
      <c r="G17" s="21"/>
      <c r="H17" s="21">
        <v>4656125</v>
      </c>
      <c r="I17" s="21">
        <v>1169487</v>
      </c>
      <c r="J17" s="21">
        <v>5825612</v>
      </c>
      <c r="K17" s="21">
        <v>1917375</v>
      </c>
      <c r="L17" s="21">
        <v>9428980</v>
      </c>
      <c r="M17" s="21">
        <v>5734129</v>
      </c>
      <c r="N17" s="21">
        <v>17080484</v>
      </c>
      <c r="O17" s="21">
        <v>101023</v>
      </c>
      <c r="P17" s="21">
        <v>753310</v>
      </c>
      <c r="Q17" s="21">
        <v>2518499</v>
      </c>
      <c r="R17" s="21">
        <v>3372832</v>
      </c>
      <c r="S17" s="21"/>
      <c r="T17" s="21"/>
      <c r="U17" s="21"/>
      <c r="V17" s="21"/>
      <c r="W17" s="21">
        <v>26278928</v>
      </c>
      <c r="X17" s="21">
        <v>66302469</v>
      </c>
      <c r="Y17" s="21">
        <v>-40023541</v>
      </c>
      <c r="Z17" s="6">
        <v>-60.37</v>
      </c>
      <c r="AA17" s="28">
        <v>51967832</v>
      </c>
    </row>
    <row r="18" spans="1:27" ht="13.5">
      <c r="A18" s="5" t="s">
        <v>44</v>
      </c>
      <c r="B18" s="3"/>
      <c r="C18" s="19">
        <v>700999</v>
      </c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17665282</v>
      </c>
      <c r="D19" s="16">
        <f>SUM(D20:D23)</f>
        <v>0</v>
      </c>
      <c r="E19" s="17">
        <f t="shared" si="3"/>
        <v>202283346</v>
      </c>
      <c r="F19" s="18">
        <f t="shared" si="3"/>
        <v>168743088</v>
      </c>
      <c r="G19" s="18">
        <f t="shared" si="3"/>
        <v>445010</v>
      </c>
      <c r="H19" s="18">
        <f t="shared" si="3"/>
        <v>2655770</v>
      </c>
      <c r="I19" s="18">
        <f t="shared" si="3"/>
        <v>8160653</v>
      </c>
      <c r="J19" s="18">
        <f t="shared" si="3"/>
        <v>11261433</v>
      </c>
      <c r="K19" s="18">
        <f t="shared" si="3"/>
        <v>11033309</v>
      </c>
      <c r="L19" s="18">
        <f t="shared" si="3"/>
        <v>6330431</v>
      </c>
      <c r="M19" s="18">
        <f t="shared" si="3"/>
        <v>8118901</v>
      </c>
      <c r="N19" s="18">
        <f t="shared" si="3"/>
        <v>25482641</v>
      </c>
      <c r="O19" s="18">
        <f t="shared" si="3"/>
        <v>9919928</v>
      </c>
      <c r="P19" s="18">
        <f t="shared" si="3"/>
        <v>9237213</v>
      </c>
      <c r="Q19" s="18">
        <f t="shared" si="3"/>
        <v>11281680</v>
      </c>
      <c r="R19" s="18">
        <f t="shared" si="3"/>
        <v>30438821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67182895</v>
      </c>
      <c r="X19" s="18">
        <f t="shared" si="3"/>
        <v>195110108</v>
      </c>
      <c r="Y19" s="18">
        <f t="shared" si="3"/>
        <v>-127927213</v>
      </c>
      <c r="Z19" s="4">
        <f>+IF(X19&lt;&gt;0,+(Y19/X19)*100,0)</f>
        <v>-65.56667633026989</v>
      </c>
      <c r="AA19" s="30">
        <f>SUM(AA20:AA23)</f>
        <v>168743088</v>
      </c>
    </row>
    <row r="20" spans="1:27" ht="13.5">
      <c r="A20" s="5" t="s">
        <v>46</v>
      </c>
      <c r="B20" s="3"/>
      <c r="C20" s="19">
        <v>-5904210</v>
      </c>
      <c r="D20" s="19"/>
      <c r="E20" s="20">
        <v>24254413</v>
      </c>
      <c r="F20" s="21">
        <v>17703904</v>
      </c>
      <c r="G20" s="21">
        <v>443681</v>
      </c>
      <c r="H20" s="21">
        <v>405265</v>
      </c>
      <c r="I20" s="21">
        <v>1022095</v>
      </c>
      <c r="J20" s="21">
        <v>1871041</v>
      </c>
      <c r="K20" s="21">
        <v>746660</v>
      </c>
      <c r="L20" s="21">
        <v>745148</v>
      </c>
      <c r="M20" s="21">
        <v>431461</v>
      </c>
      <c r="N20" s="21">
        <v>1923269</v>
      </c>
      <c r="O20" s="21">
        <v>932618</v>
      </c>
      <c r="P20" s="21">
        <v>1095084</v>
      </c>
      <c r="Q20" s="21">
        <v>948600</v>
      </c>
      <c r="R20" s="21">
        <v>2976302</v>
      </c>
      <c r="S20" s="21"/>
      <c r="T20" s="21"/>
      <c r="U20" s="21"/>
      <c r="V20" s="21"/>
      <c r="W20" s="21">
        <v>6770612</v>
      </c>
      <c r="X20" s="21">
        <v>18029022</v>
      </c>
      <c r="Y20" s="21">
        <v>-11258410</v>
      </c>
      <c r="Z20" s="6">
        <v>-62.45</v>
      </c>
      <c r="AA20" s="28">
        <v>17703904</v>
      </c>
    </row>
    <row r="21" spans="1:27" ht="13.5">
      <c r="A21" s="5" t="s">
        <v>47</v>
      </c>
      <c r="B21" s="3"/>
      <c r="C21" s="19">
        <v>39026313</v>
      </c>
      <c r="D21" s="19"/>
      <c r="E21" s="20">
        <v>78838515</v>
      </c>
      <c r="F21" s="21">
        <v>54460533</v>
      </c>
      <c r="G21" s="21"/>
      <c r="H21" s="21">
        <v>1751023</v>
      </c>
      <c r="I21" s="21">
        <v>4078192</v>
      </c>
      <c r="J21" s="21">
        <v>5829215</v>
      </c>
      <c r="K21" s="21">
        <v>1337073</v>
      </c>
      <c r="L21" s="21">
        <v>2366647</v>
      </c>
      <c r="M21" s="21">
        <v>987426</v>
      </c>
      <c r="N21" s="21">
        <v>4691146</v>
      </c>
      <c r="O21" s="21">
        <v>47166</v>
      </c>
      <c r="P21" s="21">
        <v>163185</v>
      </c>
      <c r="Q21" s="21">
        <v>1593220</v>
      </c>
      <c r="R21" s="21">
        <v>1803571</v>
      </c>
      <c r="S21" s="21"/>
      <c r="T21" s="21"/>
      <c r="U21" s="21"/>
      <c r="V21" s="21"/>
      <c r="W21" s="21">
        <v>12323932</v>
      </c>
      <c r="X21" s="21">
        <v>74600689</v>
      </c>
      <c r="Y21" s="21">
        <v>-62276757</v>
      </c>
      <c r="Z21" s="6">
        <v>-83.48</v>
      </c>
      <c r="AA21" s="28">
        <v>54460533</v>
      </c>
    </row>
    <row r="22" spans="1:27" ht="13.5">
      <c r="A22" s="5" t="s">
        <v>48</v>
      </c>
      <c r="B22" s="3"/>
      <c r="C22" s="22">
        <v>-23951517</v>
      </c>
      <c r="D22" s="22"/>
      <c r="E22" s="23">
        <v>50893758</v>
      </c>
      <c r="F22" s="24">
        <v>38238071</v>
      </c>
      <c r="G22" s="24"/>
      <c r="H22" s="24">
        <v>499482</v>
      </c>
      <c r="I22" s="24">
        <v>753591</v>
      </c>
      <c r="J22" s="24">
        <v>1253073</v>
      </c>
      <c r="K22" s="24">
        <v>2470372</v>
      </c>
      <c r="L22" s="24">
        <v>1142874</v>
      </c>
      <c r="M22" s="24">
        <v>2167009</v>
      </c>
      <c r="N22" s="24">
        <v>5780255</v>
      </c>
      <c r="O22" s="24"/>
      <c r="P22" s="24">
        <v>1923745</v>
      </c>
      <c r="Q22" s="24">
        <v>2838730</v>
      </c>
      <c r="R22" s="24">
        <v>4762475</v>
      </c>
      <c r="S22" s="24"/>
      <c r="T22" s="24"/>
      <c r="U22" s="24"/>
      <c r="V22" s="24"/>
      <c r="W22" s="24">
        <v>11795803</v>
      </c>
      <c r="X22" s="24">
        <v>44109642</v>
      </c>
      <c r="Y22" s="24">
        <v>-32313839</v>
      </c>
      <c r="Z22" s="7">
        <v>-73.26</v>
      </c>
      <c r="AA22" s="29">
        <v>38238071</v>
      </c>
    </row>
    <row r="23" spans="1:27" ht="13.5">
      <c r="A23" s="5" t="s">
        <v>49</v>
      </c>
      <c r="B23" s="3"/>
      <c r="C23" s="19">
        <v>8494696</v>
      </c>
      <c r="D23" s="19"/>
      <c r="E23" s="20">
        <v>48296660</v>
      </c>
      <c r="F23" s="21">
        <v>58340580</v>
      </c>
      <c r="G23" s="21">
        <v>1329</v>
      </c>
      <c r="H23" s="21"/>
      <c r="I23" s="21">
        <v>2306775</v>
      </c>
      <c r="J23" s="21">
        <v>2308104</v>
      </c>
      <c r="K23" s="21">
        <v>6479204</v>
      </c>
      <c r="L23" s="21">
        <v>2075762</v>
      </c>
      <c r="M23" s="21">
        <v>4533005</v>
      </c>
      <c r="N23" s="21">
        <v>13087971</v>
      </c>
      <c r="O23" s="21">
        <v>8940144</v>
      </c>
      <c r="P23" s="21">
        <v>6055199</v>
      </c>
      <c r="Q23" s="21">
        <v>5901130</v>
      </c>
      <c r="R23" s="21">
        <v>20896473</v>
      </c>
      <c r="S23" s="21"/>
      <c r="T23" s="21"/>
      <c r="U23" s="21"/>
      <c r="V23" s="21"/>
      <c r="W23" s="21">
        <v>36292548</v>
      </c>
      <c r="X23" s="21">
        <v>58370755</v>
      </c>
      <c r="Y23" s="21">
        <v>-22078207</v>
      </c>
      <c r="Z23" s="6">
        <v>-37.82</v>
      </c>
      <c r="AA23" s="28">
        <v>58340580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96211008</v>
      </c>
      <c r="D25" s="50">
        <f>+D5+D9+D15+D19+D24</f>
        <v>0</v>
      </c>
      <c r="E25" s="51">
        <f t="shared" si="4"/>
        <v>323720315</v>
      </c>
      <c r="F25" s="52">
        <f t="shared" si="4"/>
        <v>306558318</v>
      </c>
      <c r="G25" s="52">
        <f t="shared" si="4"/>
        <v>475181</v>
      </c>
      <c r="H25" s="52">
        <f t="shared" si="4"/>
        <v>7850492</v>
      </c>
      <c r="I25" s="52">
        <f t="shared" si="4"/>
        <v>11115384</v>
      </c>
      <c r="J25" s="52">
        <f t="shared" si="4"/>
        <v>19441057</v>
      </c>
      <c r="K25" s="52">
        <f t="shared" si="4"/>
        <v>13667358</v>
      </c>
      <c r="L25" s="52">
        <f t="shared" si="4"/>
        <v>20417888</v>
      </c>
      <c r="M25" s="52">
        <f t="shared" si="4"/>
        <v>15858635</v>
      </c>
      <c r="N25" s="52">
        <f t="shared" si="4"/>
        <v>49943881</v>
      </c>
      <c r="O25" s="52">
        <f t="shared" si="4"/>
        <v>10961875</v>
      </c>
      <c r="P25" s="52">
        <f t="shared" si="4"/>
        <v>14446686</v>
      </c>
      <c r="Q25" s="52">
        <f t="shared" si="4"/>
        <v>22162606</v>
      </c>
      <c r="R25" s="52">
        <f t="shared" si="4"/>
        <v>47571167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116956105</v>
      </c>
      <c r="X25" s="52">
        <f t="shared" si="4"/>
        <v>353563803</v>
      </c>
      <c r="Y25" s="52">
        <f t="shared" si="4"/>
        <v>-236607698</v>
      </c>
      <c r="Z25" s="53">
        <f>+IF(X25&lt;&gt;0,+(Y25/X25)*100,0)</f>
        <v>-66.92079222827005</v>
      </c>
      <c r="AA25" s="54">
        <f>+AA5+AA9+AA15+AA19+AA24</f>
        <v>306558318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-2718008</v>
      </c>
      <c r="D28" s="19"/>
      <c r="E28" s="20">
        <v>21444251</v>
      </c>
      <c r="F28" s="21">
        <v>29466254</v>
      </c>
      <c r="G28" s="21"/>
      <c r="H28" s="21"/>
      <c r="I28" s="21">
        <v>1527858</v>
      </c>
      <c r="J28" s="21">
        <v>1527858</v>
      </c>
      <c r="K28" s="21">
        <v>6065849</v>
      </c>
      <c r="L28" s="21">
        <v>2071162</v>
      </c>
      <c r="M28" s="21">
        <v>1697046</v>
      </c>
      <c r="N28" s="21">
        <v>9834057</v>
      </c>
      <c r="O28" s="21">
        <v>5330398</v>
      </c>
      <c r="P28" s="21">
        <v>4650324</v>
      </c>
      <c r="Q28" s="21">
        <v>2197573</v>
      </c>
      <c r="R28" s="21">
        <v>12178295</v>
      </c>
      <c r="S28" s="21"/>
      <c r="T28" s="21"/>
      <c r="U28" s="21"/>
      <c r="V28" s="21"/>
      <c r="W28" s="21">
        <v>23540210</v>
      </c>
      <c r="X28" s="21">
        <v>24855192</v>
      </c>
      <c r="Y28" s="21">
        <v>-1314982</v>
      </c>
      <c r="Z28" s="6">
        <v>-5.29</v>
      </c>
      <c r="AA28" s="19">
        <v>29466254</v>
      </c>
    </row>
    <row r="29" spans="1:27" ht="13.5">
      <c r="A29" s="56" t="s">
        <v>55</v>
      </c>
      <c r="B29" s="3"/>
      <c r="C29" s="19">
        <v>10438388</v>
      </c>
      <c r="D29" s="19"/>
      <c r="E29" s="20">
        <v>9626287</v>
      </c>
      <c r="F29" s="21">
        <v>25687110</v>
      </c>
      <c r="G29" s="21"/>
      <c r="H29" s="21"/>
      <c r="I29" s="21"/>
      <c r="J29" s="21"/>
      <c r="K29" s="21"/>
      <c r="L29" s="21">
        <v>66488</v>
      </c>
      <c r="M29" s="21">
        <v>19797</v>
      </c>
      <c r="N29" s="21">
        <v>86285</v>
      </c>
      <c r="O29" s="21"/>
      <c r="P29" s="21">
        <v>71875</v>
      </c>
      <c r="Q29" s="21">
        <v>102066</v>
      </c>
      <c r="R29" s="21">
        <v>173941</v>
      </c>
      <c r="S29" s="21"/>
      <c r="T29" s="21"/>
      <c r="U29" s="21"/>
      <c r="V29" s="21"/>
      <c r="W29" s="21">
        <v>260226</v>
      </c>
      <c r="X29" s="21">
        <v>23631535</v>
      </c>
      <c r="Y29" s="21">
        <v>-23371309</v>
      </c>
      <c r="Z29" s="6">
        <v>-98.9</v>
      </c>
      <c r="AA29" s="28">
        <v>25687110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1500000</v>
      </c>
      <c r="D31" s="19"/>
      <c r="E31" s="20">
        <v>2773451</v>
      </c>
      <c r="F31" s="21">
        <v>1637888</v>
      </c>
      <c r="G31" s="21"/>
      <c r="H31" s="21"/>
      <c r="I31" s="21"/>
      <c r="J31" s="21"/>
      <c r="K31" s="21">
        <v>64436</v>
      </c>
      <c r="L31" s="21"/>
      <c r="M31" s="21"/>
      <c r="N31" s="21">
        <v>64436</v>
      </c>
      <c r="O31" s="21"/>
      <c r="P31" s="21"/>
      <c r="Q31" s="21"/>
      <c r="R31" s="21"/>
      <c r="S31" s="21"/>
      <c r="T31" s="21"/>
      <c r="U31" s="21"/>
      <c r="V31" s="21"/>
      <c r="W31" s="21">
        <v>64436</v>
      </c>
      <c r="X31" s="21">
        <v>1637888</v>
      </c>
      <c r="Y31" s="21">
        <v>-1573452</v>
      </c>
      <c r="Z31" s="6">
        <v>-96.07</v>
      </c>
      <c r="AA31" s="28">
        <v>1637888</v>
      </c>
    </row>
    <row r="32" spans="1:27" ht="13.5">
      <c r="A32" s="58" t="s">
        <v>58</v>
      </c>
      <c r="B32" s="3"/>
      <c r="C32" s="25">
        <f aca="true" t="shared" si="5" ref="C32:Y32">SUM(C28:C31)</f>
        <v>9220380</v>
      </c>
      <c r="D32" s="25">
        <f>SUM(D28:D31)</f>
        <v>0</v>
      </c>
      <c r="E32" s="26">
        <f t="shared" si="5"/>
        <v>33843989</v>
      </c>
      <c r="F32" s="27">
        <f t="shared" si="5"/>
        <v>56791252</v>
      </c>
      <c r="G32" s="27">
        <f t="shared" si="5"/>
        <v>0</v>
      </c>
      <c r="H32" s="27">
        <f t="shared" si="5"/>
        <v>0</v>
      </c>
      <c r="I32" s="27">
        <f t="shared" si="5"/>
        <v>1527858</v>
      </c>
      <c r="J32" s="27">
        <f t="shared" si="5"/>
        <v>1527858</v>
      </c>
      <c r="K32" s="27">
        <f t="shared" si="5"/>
        <v>6130285</v>
      </c>
      <c r="L32" s="27">
        <f t="shared" si="5"/>
        <v>2137650</v>
      </c>
      <c r="M32" s="27">
        <f t="shared" si="5"/>
        <v>1716843</v>
      </c>
      <c r="N32" s="27">
        <f t="shared" si="5"/>
        <v>9984778</v>
      </c>
      <c r="O32" s="27">
        <f t="shared" si="5"/>
        <v>5330398</v>
      </c>
      <c r="P32" s="27">
        <f t="shared" si="5"/>
        <v>4722199</v>
      </c>
      <c r="Q32" s="27">
        <f t="shared" si="5"/>
        <v>2299639</v>
      </c>
      <c r="R32" s="27">
        <f t="shared" si="5"/>
        <v>12352236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23864872</v>
      </c>
      <c r="X32" s="27">
        <f t="shared" si="5"/>
        <v>50124615</v>
      </c>
      <c r="Y32" s="27">
        <f t="shared" si="5"/>
        <v>-26259743</v>
      </c>
      <c r="Z32" s="13">
        <f>+IF(X32&lt;&gt;0,+(Y32/X32)*100,0)</f>
        <v>-52.38891710190692</v>
      </c>
      <c r="AA32" s="31">
        <f>SUM(AA28:AA31)</f>
        <v>56791252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>
        <v>-16735696</v>
      </c>
      <c r="D34" s="19"/>
      <c r="E34" s="20">
        <v>56503589</v>
      </c>
      <c r="F34" s="21">
        <v>35848233</v>
      </c>
      <c r="G34" s="21">
        <v>387690</v>
      </c>
      <c r="H34" s="21">
        <v>250119</v>
      </c>
      <c r="I34" s="21">
        <v>1010058</v>
      </c>
      <c r="J34" s="21">
        <v>1647867</v>
      </c>
      <c r="K34" s="21">
        <v>1435454</v>
      </c>
      <c r="L34" s="21">
        <v>355715</v>
      </c>
      <c r="M34" s="21">
        <v>1013216</v>
      </c>
      <c r="N34" s="21">
        <v>2804385</v>
      </c>
      <c r="O34" s="21">
        <v>489827</v>
      </c>
      <c r="P34" s="21">
        <v>286007</v>
      </c>
      <c r="Q34" s="21">
        <v>2661377</v>
      </c>
      <c r="R34" s="21">
        <v>3437211</v>
      </c>
      <c r="S34" s="21"/>
      <c r="T34" s="21"/>
      <c r="U34" s="21"/>
      <c r="V34" s="21"/>
      <c r="W34" s="21">
        <v>7889463</v>
      </c>
      <c r="X34" s="21">
        <v>39671753</v>
      </c>
      <c r="Y34" s="21">
        <v>-31782290</v>
      </c>
      <c r="Z34" s="6">
        <v>-80.11</v>
      </c>
      <c r="AA34" s="28">
        <v>35848233</v>
      </c>
    </row>
    <row r="35" spans="1:27" ht="13.5">
      <c r="A35" s="59" t="s">
        <v>61</v>
      </c>
      <c r="B35" s="3"/>
      <c r="C35" s="19">
        <v>127970170</v>
      </c>
      <c r="D35" s="19"/>
      <c r="E35" s="20">
        <v>233372737</v>
      </c>
      <c r="F35" s="21">
        <v>213918833</v>
      </c>
      <c r="G35" s="21">
        <v>87491</v>
      </c>
      <c r="H35" s="21">
        <v>7600373</v>
      </c>
      <c r="I35" s="21">
        <v>8577468</v>
      </c>
      <c r="J35" s="21">
        <v>16265332</v>
      </c>
      <c r="K35" s="21">
        <v>6101619</v>
      </c>
      <c r="L35" s="21">
        <v>17924523</v>
      </c>
      <c r="M35" s="21">
        <v>13128576</v>
      </c>
      <c r="N35" s="21">
        <v>37154718</v>
      </c>
      <c r="O35" s="21">
        <v>5141650</v>
      </c>
      <c r="P35" s="21">
        <v>9438480</v>
      </c>
      <c r="Q35" s="21">
        <v>17201590</v>
      </c>
      <c r="R35" s="21">
        <v>31781720</v>
      </c>
      <c r="S35" s="21"/>
      <c r="T35" s="21"/>
      <c r="U35" s="21"/>
      <c r="V35" s="21"/>
      <c r="W35" s="21">
        <v>85201770</v>
      </c>
      <c r="X35" s="21">
        <v>263767435</v>
      </c>
      <c r="Y35" s="21">
        <v>-178565665</v>
      </c>
      <c r="Z35" s="6">
        <v>-67.7</v>
      </c>
      <c r="AA35" s="28">
        <v>213918833</v>
      </c>
    </row>
    <row r="36" spans="1:27" ht="13.5">
      <c r="A36" s="60" t="s">
        <v>62</v>
      </c>
      <c r="B36" s="10"/>
      <c r="C36" s="61">
        <f aca="true" t="shared" si="6" ref="C36:Y36">SUM(C32:C35)</f>
        <v>120454854</v>
      </c>
      <c r="D36" s="61">
        <f>SUM(D32:D35)</f>
        <v>0</v>
      </c>
      <c r="E36" s="62">
        <f t="shared" si="6"/>
        <v>323720315</v>
      </c>
      <c r="F36" s="63">
        <f t="shared" si="6"/>
        <v>306558318</v>
      </c>
      <c r="G36" s="63">
        <f t="shared" si="6"/>
        <v>475181</v>
      </c>
      <c r="H36" s="63">
        <f t="shared" si="6"/>
        <v>7850492</v>
      </c>
      <c r="I36" s="63">
        <f t="shared" si="6"/>
        <v>11115384</v>
      </c>
      <c r="J36" s="63">
        <f t="shared" si="6"/>
        <v>19441057</v>
      </c>
      <c r="K36" s="63">
        <f t="shared" si="6"/>
        <v>13667358</v>
      </c>
      <c r="L36" s="63">
        <f t="shared" si="6"/>
        <v>20417888</v>
      </c>
      <c r="M36" s="63">
        <f t="shared" si="6"/>
        <v>15858635</v>
      </c>
      <c r="N36" s="63">
        <f t="shared" si="6"/>
        <v>49943881</v>
      </c>
      <c r="O36" s="63">
        <f t="shared" si="6"/>
        <v>10961875</v>
      </c>
      <c r="P36" s="63">
        <f t="shared" si="6"/>
        <v>14446686</v>
      </c>
      <c r="Q36" s="63">
        <f t="shared" si="6"/>
        <v>22162606</v>
      </c>
      <c r="R36" s="63">
        <f t="shared" si="6"/>
        <v>47571167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116956105</v>
      </c>
      <c r="X36" s="63">
        <f t="shared" si="6"/>
        <v>353563803</v>
      </c>
      <c r="Y36" s="63">
        <f t="shared" si="6"/>
        <v>-236607698</v>
      </c>
      <c r="Z36" s="64">
        <f>+IF(X36&lt;&gt;0,+(Y36/X36)*100,0)</f>
        <v>-66.92079222827005</v>
      </c>
      <c r="AA36" s="65">
        <f>SUM(AA32:AA35)</f>
        <v>306558318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67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5738598</v>
      </c>
      <c r="D5" s="16">
        <f>SUM(D6:D8)</f>
        <v>0</v>
      </c>
      <c r="E5" s="17">
        <f t="shared" si="0"/>
        <v>5930750</v>
      </c>
      <c r="F5" s="18">
        <f t="shared" si="0"/>
        <v>7394500</v>
      </c>
      <c r="G5" s="18">
        <f t="shared" si="0"/>
        <v>335387</v>
      </c>
      <c r="H5" s="18">
        <f t="shared" si="0"/>
        <v>195184</v>
      </c>
      <c r="I5" s="18">
        <f t="shared" si="0"/>
        <v>558763</v>
      </c>
      <c r="J5" s="18">
        <f t="shared" si="0"/>
        <v>1089334</v>
      </c>
      <c r="K5" s="18">
        <f t="shared" si="0"/>
        <v>468527</v>
      </c>
      <c r="L5" s="18">
        <f t="shared" si="0"/>
        <v>457766</v>
      </c>
      <c r="M5" s="18">
        <f t="shared" si="0"/>
        <v>292877</v>
      </c>
      <c r="N5" s="18">
        <f t="shared" si="0"/>
        <v>1219170</v>
      </c>
      <c r="O5" s="18">
        <f t="shared" si="0"/>
        <v>195603</v>
      </c>
      <c r="P5" s="18">
        <f t="shared" si="0"/>
        <v>170393</v>
      </c>
      <c r="Q5" s="18">
        <f t="shared" si="0"/>
        <v>708572</v>
      </c>
      <c r="R5" s="18">
        <f t="shared" si="0"/>
        <v>1074568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3383072</v>
      </c>
      <c r="X5" s="18">
        <f t="shared" si="0"/>
        <v>4275050</v>
      </c>
      <c r="Y5" s="18">
        <f t="shared" si="0"/>
        <v>-891978</v>
      </c>
      <c r="Z5" s="4">
        <f>+IF(X5&lt;&gt;0,+(Y5/X5)*100,0)</f>
        <v>-20.864738424111998</v>
      </c>
      <c r="AA5" s="16">
        <f>SUM(AA6:AA8)</f>
        <v>7394500</v>
      </c>
    </row>
    <row r="6" spans="1:27" ht="13.5">
      <c r="A6" s="5" t="s">
        <v>32</v>
      </c>
      <c r="B6" s="3"/>
      <c r="C6" s="19">
        <v>11760</v>
      </c>
      <c r="D6" s="19"/>
      <c r="E6" s="20">
        <v>20000</v>
      </c>
      <c r="F6" s="21">
        <v>3066</v>
      </c>
      <c r="G6" s="21"/>
      <c r="H6" s="21"/>
      <c r="I6" s="21"/>
      <c r="J6" s="21"/>
      <c r="K6" s="21"/>
      <c r="L6" s="21">
        <v>2431</v>
      </c>
      <c r="M6" s="21"/>
      <c r="N6" s="21">
        <v>2431</v>
      </c>
      <c r="O6" s="21"/>
      <c r="P6" s="21"/>
      <c r="Q6" s="21"/>
      <c r="R6" s="21"/>
      <c r="S6" s="21"/>
      <c r="T6" s="21"/>
      <c r="U6" s="21"/>
      <c r="V6" s="21"/>
      <c r="W6" s="21">
        <v>2431</v>
      </c>
      <c r="X6" s="21">
        <v>1066</v>
      </c>
      <c r="Y6" s="21">
        <v>1365</v>
      </c>
      <c r="Z6" s="6">
        <v>128.05</v>
      </c>
      <c r="AA6" s="28">
        <v>3066</v>
      </c>
    </row>
    <row r="7" spans="1:27" ht="13.5">
      <c r="A7" s="5" t="s">
        <v>33</v>
      </c>
      <c r="B7" s="3"/>
      <c r="C7" s="22">
        <v>5726838</v>
      </c>
      <c r="D7" s="22"/>
      <c r="E7" s="23">
        <v>5910750</v>
      </c>
      <c r="F7" s="24">
        <v>7391434</v>
      </c>
      <c r="G7" s="24">
        <v>335387</v>
      </c>
      <c r="H7" s="24">
        <v>195184</v>
      </c>
      <c r="I7" s="24">
        <v>558763</v>
      </c>
      <c r="J7" s="24">
        <v>1089334</v>
      </c>
      <c r="K7" s="24">
        <v>468527</v>
      </c>
      <c r="L7" s="24">
        <v>455335</v>
      </c>
      <c r="M7" s="24">
        <v>292877</v>
      </c>
      <c r="N7" s="24">
        <v>1216739</v>
      </c>
      <c r="O7" s="24">
        <v>195603</v>
      </c>
      <c r="P7" s="24">
        <v>170393</v>
      </c>
      <c r="Q7" s="24">
        <v>708572</v>
      </c>
      <c r="R7" s="24">
        <v>1074568</v>
      </c>
      <c r="S7" s="24"/>
      <c r="T7" s="24"/>
      <c r="U7" s="24"/>
      <c r="V7" s="24"/>
      <c r="W7" s="24">
        <v>3380641</v>
      </c>
      <c r="X7" s="24">
        <v>4273984</v>
      </c>
      <c r="Y7" s="24">
        <v>-893343</v>
      </c>
      <c r="Z7" s="7">
        <v>-20.9</v>
      </c>
      <c r="AA7" s="29">
        <v>7391434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21014200</v>
      </c>
      <c r="D9" s="16">
        <f>SUM(D10:D14)</f>
        <v>0</v>
      </c>
      <c r="E9" s="17">
        <f t="shared" si="1"/>
        <v>4839850</v>
      </c>
      <c r="F9" s="18">
        <f t="shared" si="1"/>
        <v>7998240</v>
      </c>
      <c r="G9" s="18">
        <f t="shared" si="1"/>
        <v>86489</v>
      </c>
      <c r="H9" s="18">
        <f t="shared" si="1"/>
        <v>26259</v>
      </c>
      <c r="I9" s="18">
        <f t="shared" si="1"/>
        <v>162098</v>
      </c>
      <c r="J9" s="18">
        <f t="shared" si="1"/>
        <v>274846</v>
      </c>
      <c r="K9" s="18">
        <f t="shared" si="1"/>
        <v>133079</v>
      </c>
      <c r="L9" s="18">
        <f t="shared" si="1"/>
        <v>637900</v>
      </c>
      <c r="M9" s="18">
        <f t="shared" si="1"/>
        <v>159183</v>
      </c>
      <c r="N9" s="18">
        <f t="shared" si="1"/>
        <v>930162</v>
      </c>
      <c r="O9" s="18">
        <f t="shared" si="1"/>
        <v>66972</v>
      </c>
      <c r="P9" s="18">
        <f t="shared" si="1"/>
        <v>109941</v>
      </c>
      <c r="Q9" s="18">
        <f t="shared" si="1"/>
        <v>820983</v>
      </c>
      <c r="R9" s="18">
        <f t="shared" si="1"/>
        <v>997896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2202904</v>
      </c>
      <c r="X9" s="18">
        <f t="shared" si="1"/>
        <v>4517019</v>
      </c>
      <c r="Y9" s="18">
        <f t="shared" si="1"/>
        <v>-2314115</v>
      </c>
      <c r="Z9" s="4">
        <f>+IF(X9&lt;&gt;0,+(Y9/X9)*100,0)</f>
        <v>-51.2310220523757</v>
      </c>
      <c r="AA9" s="30">
        <f>SUM(AA10:AA14)</f>
        <v>7998240</v>
      </c>
    </row>
    <row r="10" spans="1:27" ht="13.5">
      <c r="A10" s="5" t="s">
        <v>36</v>
      </c>
      <c r="B10" s="3"/>
      <c r="C10" s="19">
        <v>1076384</v>
      </c>
      <c r="D10" s="19"/>
      <c r="E10" s="20">
        <v>910000</v>
      </c>
      <c r="F10" s="21">
        <v>210000</v>
      </c>
      <c r="G10" s="21"/>
      <c r="H10" s="21"/>
      <c r="I10" s="21">
        <v>8539</v>
      </c>
      <c r="J10" s="21">
        <v>8539</v>
      </c>
      <c r="K10" s="21">
        <v>1000</v>
      </c>
      <c r="L10" s="21">
        <v>22584</v>
      </c>
      <c r="M10" s="21">
        <v>17663</v>
      </c>
      <c r="N10" s="21">
        <v>41247</v>
      </c>
      <c r="O10" s="21">
        <v>2586</v>
      </c>
      <c r="P10" s="21">
        <v>1120</v>
      </c>
      <c r="Q10" s="21">
        <v>13370</v>
      </c>
      <c r="R10" s="21">
        <v>17076</v>
      </c>
      <c r="S10" s="21"/>
      <c r="T10" s="21"/>
      <c r="U10" s="21"/>
      <c r="V10" s="21"/>
      <c r="W10" s="21">
        <v>66862</v>
      </c>
      <c r="X10" s="21">
        <v>190000</v>
      </c>
      <c r="Y10" s="21">
        <v>-123138</v>
      </c>
      <c r="Z10" s="6">
        <v>-64.81</v>
      </c>
      <c r="AA10" s="28">
        <v>210000</v>
      </c>
    </row>
    <row r="11" spans="1:27" ht="13.5">
      <c r="A11" s="5" t="s">
        <v>37</v>
      </c>
      <c r="B11" s="3"/>
      <c r="C11" s="19">
        <v>14555065</v>
      </c>
      <c r="D11" s="19"/>
      <c r="E11" s="20">
        <v>2928000</v>
      </c>
      <c r="F11" s="21">
        <v>6083240</v>
      </c>
      <c r="G11" s="21">
        <v>86489</v>
      </c>
      <c r="H11" s="21">
        <v>23942</v>
      </c>
      <c r="I11" s="21">
        <v>153559</v>
      </c>
      <c r="J11" s="21">
        <v>263990</v>
      </c>
      <c r="K11" s="21">
        <v>63183</v>
      </c>
      <c r="L11" s="21">
        <v>573870</v>
      </c>
      <c r="M11" s="21">
        <v>68408</v>
      </c>
      <c r="N11" s="21">
        <v>705461</v>
      </c>
      <c r="O11" s="21">
        <v>47918</v>
      </c>
      <c r="P11" s="21">
        <v>90207</v>
      </c>
      <c r="Q11" s="21">
        <v>198424</v>
      </c>
      <c r="R11" s="21">
        <v>336549</v>
      </c>
      <c r="S11" s="21"/>
      <c r="T11" s="21"/>
      <c r="U11" s="21"/>
      <c r="V11" s="21"/>
      <c r="W11" s="21">
        <v>1306000</v>
      </c>
      <c r="X11" s="21">
        <v>3042959</v>
      </c>
      <c r="Y11" s="21">
        <v>-1736959</v>
      </c>
      <c r="Z11" s="6">
        <v>-57.08</v>
      </c>
      <c r="AA11" s="28">
        <v>6083240</v>
      </c>
    </row>
    <row r="12" spans="1:27" ht="13.5">
      <c r="A12" s="5" t="s">
        <v>38</v>
      </c>
      <c r="B12" s="3"/>
      <c r="C12" s="19">
        <v>5382751</v>
      </c>
      <c r="D12" s="19"/>
      <c r="E12" s="20">
        <v>1001850</v>
      </c>
      <c r="F12" s="21">
        <v>1705000</v>
      </c>
      <c r="G12" s="21"/>
      <c r="H12" s="21">
        <v>2317</v>
      </c>
      <c r="I12" s="21"/>
      <c r="J12" s="21">
        <v>2317</v>
      </c>
      <c r="K12" s="21">
        <v>68896</v>
      </c>
      <c r="L12" s="21">
        <v>41446</v>
      </c>
      <c r="M12" s="21">
        <v>73112</v>
      </c>
      <c r="N12" s="21">
        <v>183454</v>
      </c>
      <c r="O12" s="21">
        <v>16468</v>
      </c>
      <c r="P12" s="21">
        <v>18614</v>
      </c>
      <c r="Q12" s="21">
        <v>609189</v>
      </c>
      <c r="R12" s="21">
        <v>644271</v>
      </c>
      <c r="S12" s="21"/>
      <c r="T12" s="21"/>
      <c r="U12" s="21"/>
      <c r="V12" s="21"/>
      <c r="W12" s="21">
        <v>830042</v>
      </c>
      <c r="X12" s="21">
        <v>1284060</v>
      </c>
      <c r="Y12" s="21">
        <v>-454018</v>
      </c>
      <c r="Z12" s="6">
        <v>-35.36</v>
      </c>
      <c r="AA12" s="28">
        <v>1705000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19911349</v>
      </c>
      <c r="D15" s="16">
        <f>SUM(D16:D18)</f>
        <v>0</v>
      </c>
      <c r="E15" s="17">
        <f t="shared" si="2"/>
        <v>55552000</v>
      </c>
      <c r="F15" s="18">
        <f t="shared" si="2"/>
        <v>39513434</v>
      </c>
      <c r="G15" s="18">
        <f t="shared" si="2"/>
        <v>0</v>
      </c>
      <c r="H15" s="18">
        <f t="shared" si="2"/>
        <v>4882</v>
      </c>
      <c r="I15" s="18">
        <f t="shared" si="2"/>
        <v>7983</v>
      </c>
      <c r="J15" s="18">
        <f t="shared" si="2"/>
        <v>12865</v>
      </c>
      <c r="K15" s="18">
        <f t="shared" si="2"/>
        <v>140739</v>
      </c>
      <c r="L15" s="18">
        <f t="shared" si="2"/>
        <v>8869</v>
      </c>
      <c r="M15" s="18">
        <f t="shared" si="2"/>
        <v>15708854</v>
      </c>
      <c r="N15" s="18">
        <f t="shared" si="2"/>
        <v>15858462</v>
      </c>
      <c r="O15" s="18">
        <f t="shared" si="2"/>
        <v>18497</v>
      </c>
      <c r="P15" s="18">
        <f t="shared" si="2"/>
        <v>-4295133</v>
      </c>
      <c r="Q15" s="18">
        <f t="shared" si="2"/>
        <v>3156303</v>
      </c>
      <c r="R15" s="18">
        <f t="shared" si="2"/>
        <v>-1120333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14750994</v>
      </c>
      <c r="X15" s="18">
        <f t="shared" si="2"/>
        <v>26411465</v>
      </c>
      <c r="Y15" s="18">
        <f t="shared" si="2"/>
        <v>-11660471</v>
      </c>
      <c r="Z15" s="4">
        <f>+IF(X15&lt;&gt;0,+(Y15/X15)*100,0)</f>
        <v>-44.14927759592283</v>
      </c>
      <c r="AA15" s="30">
        <f>SUM(AA16:AA18)</f>
        <v>39513434</v>
      </c>
    </row>
    <row r="16" spans="1:27" ht="13.5">
      <c r="A16" s="5" t="s">
        <v>42</v>
      </c>
      <c r="B16" s="3"/>
      <c r="C16" s="19">
        <v>3402758</v>
      </c>
      <c r="D16" s="19"/>
      <c r="E16" s="20">
        <v>34058000</v>
      </c>
      <c r="F16" s="21">
        <v>9147447</v>
      </c>
      <c r="G16" s="21"/>
      <c r="H16" s="21">
        <v>4940</v>
      </c>
      <c r="I16" s="21">
        <v>7983</v>
      </c>
      <c r="J16" s="21">
        <v>12923</v>
      </c>
      <c r="K16" s="21">
        <v>2127</v>
      </c>
      <c r="L16" s="21">
        <v>8869</v>
      </c>
      <c r="M16" s="21">
        <v>11333316</v>
      </c>
      <c r="N16" s="21">
        <v>11344312</v>
      </c>
      <c r="O16" s="21">
        <v>18497</v>
      </c>
      <c r="P16" s="21">
        <v>-10119116</v>
      </c>
      <c r="Q16" s="21">
        <v>678181</v>
      </c>
      <c r="R16" s="21">
        <v>-9422438</v>
      </c>
      <c r="S16" s="21"/>
      <c r="T16" s="21"/>
      <c r="U16" s="21"/>
      <c r="V16" s="21"/>
      <c r="W16" s="21">
        <v>1934797</v>
      </c>
      <c r="X16" s="21">
        <v>7188447</v>
      </c>
      <c r="Y16" s="21">
        <v>-5253650</v>
      </c>
      <c r="Z16" s="6">
        <v>-73.08</v>
      </c>
      <c r="AA16" s="28">
        <v>9147447</v>
      </c>
    </row>
    <row r="17" spans="1:27" ht="13.5">
      <c r="A17" s="5" t="s">
        <v>43</v>
      </c>
      <c r="B17" s="3"/>
      <c r="C17" s="19">
        <v>16508591</v>
      </c>
      <c r="D17" s="19"/>
      <c r="E17" s="20">
        <v>21494000</v>
      </c>
      <c r="F17" s="21">
        <v>30365987</v>
      </c>
      <c r="G17" s="21"/>
      <c r="H17" s="21">
        <v>-58</v>
      </c>
      <c r="I17" s="21"/>
      <c r="J17" s="21">
        <v>-58</v>
      </c>
      <c r="K17" s="21">
        <v>138612</v>
      </c>
      <c r="L17" s="21"/>
      <c r="M17" s="21">
        <v>4375538</v>
      </c>
      <c r="N17" s="21">
        <v>4514150</v>
      </c>
      <c r="O17" s="21"/>
      <c r="P17" s="21">
        <v>5823983</v>
      </c>
      <c r="Q17" s="21">
        <v>2478122</v>
      </c>
      <c r="R17" s="21">
        <v>8302105</v>
      </c>
      <c r="S17" s="21"/>
      <c r="T17" s="21"/>
      <c r="U17" s="21"/>
      <c r="V17" s="21"/>
      <c r="W17" s="21">
        <v>12816197</v>
      </c>
      <c r="X17" s="21">
        <v>19223018</v>
      </c>
      <c r="Y17" s="21">
        <v>-6406821</v>
      </c>
      <c r="Z17" s="6">
        <v>-33.33</v>
      </c>
      <c r="AA17" s="28">
        <v>30365987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41512253</v>
      </c>
      <c r="D19" s="16">
        <f>SUM(D20:D23)</f>
        <v>0</v>
      </c>
      <c r="E19" s="17">
        <f t="shared" si="3"/>
        <v>77534972</v>
      </c>
      <c r="F19" s="18">
        <f t="shared" si="3"/>
        <v>85909350</v>
      </c>
      <c r="G19" s="18">
        <f t="shared" si="3"/>
        <v>730772</v>
      </c>
      <c r="H19" s="18">
        <f t="shared" si="3"/>
        <v>4005456</v>
      </c>
      <c r="I19" s="18">
        <f t="shared" si="3"/>
        <v>4641228</v>
      </c>
      <c r="J19" s="18">
        <f t="shared" si="3"/>
        <v>9377456</v>
      </c>
      <c r="K19" s="18">
        <f t="shared" si="3"/>
        <v>2476412</v>
      </c>
      <c r="L19" s="18">
        <f t="shared" si="3"/>
        <v>6338717</v>
      </c>
      <c r="M19" s="18">
        <f t="shared" si="3"/>
        <v>9701897</v>
      </c>
      <c r="N19" s="18">
        <f t="shared" si="3"/>
        <v>18517026</v>
      </c>
      <c r="O19" s="18">
        <f t="shared" si="3"/>
        <v>3400284</v>
      </c>
      <c r="P19" s="18">
        <f t="shared" si="3"/>
        <v>12475692</v>
      </c>
      <c r="Q19" s="18">
        <f t="shared" si="3"/>
        <v>2572154</v>
      </c>
      <c r="R19" s="18">
        <f t="shared" si="3"/>
        <v>18448130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46342612</v>
      </c>
      <c r="X19" s="18">
        <f t="shared" si="3"/>
        <v>53333531</v>
      </c>
      <c r="Y19" s="18">
        <f t="shared" si="3"/>
        <v>-6990919</v>
      </c>
      <c r="Z19" s="4">
        <f>+IF(X19&lt;&gt;0,+(Y19/X19)*100,0)</f>
        <v>-13.10792454375466</v>
      </c>
      <c r="AA19" s="30">
        <f>SUM(AA20:AA23)</f>
        <v>85909350</v>
      </c>
    </row>
    <row r="20" spans="1:27" ht="13.5">
      <c r="A20" s="5" t="s">
        <v>46</v>
      </c>
      <c r="B20" s="3"/>
      <c r="C20" s="19">
        <v>15202592</v>
      </c>
      <c r="D20" s="19"/>
      <c r="E20" s="20">
        <v>19243650</v>
      </c>
      <c r="F20" s="21">
        <v>22483650</v>
      </c>
      <c r="G20" s="21">
        <v>730772</v>
      </c>
      <c r="H20" s="21">
        <v>3858860</v>
      </c>
      <c r="I20" s="21">
        <v>2182392</v>
      </c>
      <c r="J20" s="21">
        <v>6772024</v>
      </c>
      <c r="K20" s="21">
        <v>1071545</v>
      </c>
      <c r="L20" s="21">
        <v>2228867</v>
      </c>
      <c r="M20" s="21">
        <v>1259406</v>
      </c>
      <c r="N20" s="21">
        <v>4559818</v>
      </c>
      <c r="O20" s="21">
        <v>3317309</v>
      </c>
      <c r="P20" s="21">
        <v>1593862</v>
      </c>
      <c r="Q20" s="21">
        <v>288050</v>
      </c>
      <c r="R20" s="21">
        <v>5199221</v>
      </c>
      <c r="S20" s="21"/>
      <c r="T20" s="21"/>
      <c r="U20" s="21"/>
      <c r="V20" s="21"/>
      <c r="W20" s="21">
        <v>16531063</v>
      </c>
      <c r="X20" s="21">
        <v>18451300</v>
      </c>
      <c r="Y20" s="21">
        <v>-1920237</v>
      </c>
      <c r="Z20" s="6">
        <v>-10.41</v>
      </c>
      <c r="AA20" s="28">
        <v>22483650</v>
      </c>
    </row>
    <row r="21" spans="1:27" ht="13.5">
      <c r="A21" s="5" t="s">
        <v>47</v>
      </c>
      <c r="B21" s="3"/>
      <c r="C21" s="19">
        <v>14797042</v>
      </c>
      <c r="D21" s="19"/>
      <c r="E21" s="20">
        <v>7144913</v>
      </c>
      <c r="F21" s="21">
        <v>15179850</v>
      </c>
      <c r="G21" s="21"/>
      <c r="H21" s="21">
        <v>29715</v>
      </c>
      <c r="I21" s="21">
        <v>526614</v>
      </c>
      <c r="J21" s="21">
        <v>556329</v>
      </c>
      <c r="K21" s="21">
        <v>972621</v>
      </c>
      <c r="L21" s="21">
        <v>1669674</v>
      </c>
      <c r="M21" s="21">
        <v>5387162</v>
      </c>
      <c r="N21" s="21">
        <v>8029457</v>
      </c>
      <c r="O21" s="21">
        <v>4514</v>
      </c>
      <c r="P21" s="21">
        <v>3008472</v>
      </c>
      <c r="Q21" s="21">
        <v>46253</v>
      </c>
      <c r="R21" s="21">
        <v>3059239</v>
      </c>
      <c r="S21" s="21"/>
      <c r="T21" s="21"/>
      <c r="U21" s="21"/>
      <c r="V21" s="21"/>
      <c r="W21" s="21">
        <v>11645025</v>
      </c>
      <c r="X21" s="21">
        <v>10885135</v>
      </c>
      <c r="Y21" s="21">
        <v>759890</v>
      </c>
      <c r="Z21" s="6">
        <v>6.98</v>
      </c>
      <c r="AA21" s="28">
        <v>15179850</v>
      </c>
    </row>
    <row r="22" spans="1:27" ht="13.5">
      <c r="A22" s="5" t="s">
        <v>48</v>
      </c>
      <c r="B22" s="3"/>
      <c r="C22" s="22">
        <v>9030772</v>
      </c>
      <c r="D22" s="22"/>
      <c r="E22" s="23">
        <v>44628409</v>
      </c>
      <c r="F22" s="24">
        <v>42983985</v>
      </c>
      <c r="G22" s="24"/>
      <c r="H22" s="24">
        <v>39282</v>
      </c>
      <c r="I22" s="24">
        <v>1400894</v>
      </c>
      <c r="J22" s="24">
        <v>1440176</v>
      </c>
      <c r="K22" s="24">
        <v>209892</v>
      </c>
      <c r="L22" s="24">
        <v>151189</v>
      </c>
      <c r="M22" s="24">
        <v>1836533</v>
      </c>
      <c r="N22" s="24">
        <v>2197614</v>
      </c>
      <c r="O22" s="24">
        <v>78461</v>
      </c>
      <c r="P22" s="24">
        <v>7457935</v>
      </c>
      <c r="Q22" s="24">
        <v>2138501</v>
      </c>
      <c r="R22" s="24">
        <v>9674897</v>
      </c>
      <c r="S22" s="24"/>
      <c r="T22" s="24"/>
      <c r="U22" s="24"/>
      <c r="V22" s="24"/>
      <c r="W22" s="24">
        <v>13312687</v>
      </c>
      <c r="X22" s="24">
        <v>18735231</v>
      </c>
      <c r="Y22" s="24">
        <v>-5422544</v>
      </c>
      <c r="Z22" s="7">
        <v>-28.94</v>
      </c>
      <c r="AA22" s="29">
        <v>42983985</v>
      </c>
    </row>
    <row r="23" spans="1:27" ht="13.5">
      <c r="A23" s="5" t="s">
        <v>49</v>
      </c>
      <c r="B23" s="3"/>
      <c r="C23" s="19">
        <v>2481847</v>
      </c>
      <c r="D23" s="19"/>
      <c r="E23" s="20">
        <v>6518000</v>
      </c>
      <c r="F23" s="21">
        <v>5261865</v>
      </c>
      <c r="G23" s="21"/>
      <c r="H23" s="21">
        <v>77599</v>
      </c>
      <c r="I23" s="21">
        <v>531328</v>
      </c>
      <c r="J23" s="21">
        <v>608927</v>
      </c>
      <c r="K23" s="21">
        <v>222354</v>
      </c>
      <c r="L23" s="21">
        <v>2288987</v>
      </c>
      <c r="M23" s="21">
        <v>1218796</v>
      </c>
      <c r="N23" s="21">
        <v>3730137</v>
      </c>
      <c r="O23" s="21"/>
      <c r="P23" s="21">
        <v>415423</v>
      </c>
      <c r="Q23" s="21">
        <v>99350</v>
      </c>
      <c r="R23" s="21">
        <v>514773</v>
      </c>
      <c r="S23" s="21"/>
      <c r="T23" s="21"/>
      <c r="U23" s="21"/>
      <c r="V23" s="21"/>
      <c r="W23" s="21">
        <v>4853837</v>
      </c>
      <c r="X23" s="21">
        <v>5261865</v>
      </c>
      <c r="Y23" s="21">
        <v>-408028</v>
      </c>
      <c r="Z23" s="6">
        <v>-7.75</v>
      </c>
      <c r="AA23" s="28">
        <v>5261865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88176400</v>
      </c>
      <c r="D25" s="50">
        <f>+D5+D9+D15+D19+D24</f>
        <v>0</v>
      </c>
      <c r="E25" s="51">
        <f t="shared" si="4"/>
        <v>143857572</v>
      </c>
      <c r="F25" s="52">
        <f t="shared" si="4"/>
        <v>140815524</v>
      </c>
      <c r="G25" s="52">
        <f t="shared" si="4"/>
        <v>1152648</v>
      </c>
      <c r="H25" s="52">
        <f t="shared" si="4"/>
        <v>4231781</v>
      </c>
      <c r="I25" s="52">
        <f t="shared" si="4"/>
        <v>5370072</v>
      </c>
      <c r="J25" s="52">
        <f t="shared" si="4"/>
        <v>10754501</v>
      </c>
      <c r="K25" s="52">
        <f t="shared" si="4"/>
        <v>3218757</v>
      </c>
      <c r="L25" s="52">
        <f t="shared" si="4"/>
        <v>7443252</v>
      </c>
      <c r="M25" s="52">
        <f t="shared" si="4"/>
        <v>25862811</v>
      </c>
      <c r="N25" s="52">
        <f t="shared" si="4"/>
        <v>36524820</v>
      </c>
      <c r="O25" s="52">
        <f t="shared" si="4"/>
        <v>3681356</v>
      </c>
      <c r="P25" s="52">
        <f t="shared" si="4"/>
        <v>8460893</v>
      </c>
      <c r="Q25" s="52">
        <f t="shared" si="4"/>
        <v>7258012</v>
      </c>
      <c r="R25" s="52">
        <f t="shared" si="4"/>
        <v>19400261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66679582</v>
      </c>
      <c r="X25" s="52">
        <f t="shared" si="4"/>
        <v>88537065</v>
      </c>
      <c r="Y25" s="52">
        <f t="shared" si="4"/>
        <v>-21857483</v>
      </c>
      <c r="Z25" s="53">
        <f>+IF(X25&lt;&gt;0,+(Y25/X25)*100,0)</f>
        <v>-24.687381493841027</v>
      </c>
      <c r="AA25" s="54">
        <f>+AA5+AA9+AA15+AA19+AA24</f>
        <v>140815524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31975000</v>
      </c>
      <c r="D28" s="19"/>
      <c r="E28" s="20">
        <v>30301000</v>
      </c>
      <c r="F28" s="21">
        <v>30301000</v>
      </c>
      <c r="G28" s="21">
        <v>472048</v>
      </c>
      <c r="H28" s="21">
        <v>537508</v>
      </c>
      <c r="I28" s="21">
        <v>2308391</v>
      </c>
      <c r="J28" s="21">
        <v>3317947</v>
      </c>
      <c r="K28" s="21">
        <v>1395336</v>
      </c>
      <c r="L28" s="21">
        <v>3497437</v>
      </c>
      <c r="M28" s="21">
        <v>6419782</v>
      </c>
      <c r="N28" s="21">
        <v>11312555</v>
      </c>
      <c r="O28" s="21">
        <v>2949904</v>
      </c>
      <c r="P28" s="21">
        <v>1609146</v>
      </c>
      <c r="Q28" s="21">
        <v>87286</v>
      </c>
      <c r="R28" s="21">
        <v>4646336</v>
      </c>
      <c r="S28" s="21"/>
      <c r="T28" s="21"/>
      <c r="U28" s="21"/>
      <c r="V28" s="21"/>
      <c r="W28" s="21">
        <v>19276838</v>
      </c>
      <c r="X28" s="21">
        <v>21710186</v>
      </c>
      <c r="Y28" s="21">
        <v>-2433348</v>
      </c>
      <c r="Z28" s="6">
        <v>-11.21</v>
      </c>
      <c r="AA28" s="19">
        <v>30301000</v>
      </c>
    </row>
    <row r="29" spans="1:27" ht="13.5">
      <c r="A29" s="56" t="s">
        <v>55</v>
      </c>
      <c r="B29" s="3"/>
      <c r="C29" s="19">
        <v>13863416</v>
      </c>
      <c r="D29" s="19"/>
      <c r="E29" s="20">
        <v>36860000</v>
      </c>
      <c r="F29" s="21">
        <v>48150000</v>
      </c>
      <c r="G29" s="21"/>
      <c r="H29" s="21"/>
      <c r="I29" s="21"/>
      <c r="J29" s="21"/>
      <c r="K29" s="21">
        <v>1000</v>
      </c>
      <c r="L29" s="21">
        <v>12005</v>
      </c>
      <c r="M29" s="21">
        <v>11362869</v>
      </c>
      <c r="N29" s="21">
        <v>11375874</v>
      </c>
      <c r="O29" s="21"/>
      <c r="P29" s="21">
        <v>2531171</v>
      </c>
      <c r="Q29" s="21">
        <v>4552974</v>
      </c>
      <c r="R29" s="21">
        <v>7084145</v>
      </c>
      <c r="S29" s="21"/>
      <c r="T29" s="21"/>
      <c r="U29" s="21"/>
      <c r="V29" s="21"/>
      <c r="W29" s="21">
        <v>18460019</v>
      </c>
      <c r="X29" s="21">
        <v>22606871</v>
      </c>
      <c r="Y29" s="21">
        <v>-4146852</v>
      </c>
      <c r="Z29" s="6">
        <v>-18.34</v>
      </c>
      <c r="AA29" s="28">
        <v>48150000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>
        <v>250000</v>
      </c>
      <c r="D31" s="19"/>
      <c r="E31" s="20"/>
      <c r="F31" s="21">
        <v>2000000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500000</v>
      </c>
      <c r="Y31" s="21">
        <v>-500000</v>
      </c>
      <c r="Z31" s="6">
        <v>-100</v>
      </c>
      <c r="AA31" s="28">
        <v>2000000</v>
      </c>
    </row>
    <row r="32" spans="1:27" ht="13.5">
      <c r="A32" s="58" t="s">
        <v>58</v>
      </c>
      <c r="B32" s="3"/>
      <c r="C32" s="25">
        <f aca="true" t="shared" si="5" ref="C32:Y32">SUM(C28:C31)</f>
        <v>46088416</v>
      </c>
      <c r="D32" s="25">
        <f>SUM(D28:D31)</f>
        <v>0</v>
      </c>
      <c r="E32" s="26">
        <f t="shared" si="5"/>
        <v>67161000</v>
      </c>
      <c r="F32" s="27">
        <f t="shared" si="5"/>
        <v>80451000</v>
      </c>
      <c r="G32" s="27">
        <f t="shared" si="5"/>
        <v>472048</v>
      </c>
      <c r="H32" s="27">
        <f t="shared" si="5"/>
        <v>537508</v>
      </c>
      <c r="I32" s="27">
        <f t="shared" si="5"/>
        <v>2308391</v>
      </c>
      <c r="J32" s="27">
        <f t="shared" si="5"/>
        <v>3317947</v>
      </c>
      <c r="K32" s="27">
        <f t="shared" si="5"/>
        <v>1396336</v>
      </c>
      <c r="L32" s="27">
        <f t="shared" si="5"/>
        <v>3509442</v>
      </c>
      <c r="M32" s="27">
        <f t="shared" si="5"/>
        <v>17782651</v>
      </c>
      <c r="N32" s="27">
        <f t="shared" si="5"/>
        <v>22688429</v>
      </c>
      <c r="O32" s="27">
        <f t="shared" si="5"/>
        <v>2949904</v>
      </c>
      <c r="P32" s="27">
        <f t="shared" si="5"/>
        <v>4140317</v>
      </c>
      <c r="Q32" s="27">
        <f t="shared" si="5"/>
        <v>4640260</v>
      </c>
      <c r="R32" s="27">
        <f t="shared" si="5"/>
        <v>11730481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37736857</v>
      </c>
      <c r="X32" s="27">
        <f t="shared" si="5"/>
        <v>44817057</v>
      </c>
      <c r="Y32" s="27">
        <f t="shared" si="5"/>
        <v>-7080200</v>
      </c>
      <c r="Z32" s="13">
        <f>+IF(X32&lt;&gt;0,+(Y32/X32)*100,0)</f>
        <v>-15.798002979088965</v>
      </c>
      <c r="AA32" s="31">
        <f>SUM(AA28:AA31)</f>
        <v>80451000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>
        <v>22631209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40563925</v>
      </c>
      <c r="D35" s="19"/>
      <c r="E35" s="20">
        <v>54065363</v>
      </c>
      <c r="F35" s="21">
        <v>60364524</v>
      </c>
      <c r="G35" s="21">
        <v>680600</v>
      </c>
      <c r="H35" s="21">
        <v>3694273</v>
      </c>
      <c r="I35" s="21">
        <v>3061681</v>
      </c>
      <c r="J35" s="21">
        <v>7436554</v>
      </c>
      <c r="K35" s="21">
        <v>1822421</v>
      </c>
      <c r="L35" s="21">
        <v>3933810</v>
      </c>
      <c r="M35" s="21">
        <v>8080160</v>
      </c>
      <c r="N35" s="21">
        <v>13836391</v>
      </c>
      <c r="O35" s="21">
        <v>731452</v>
      </c>
      <c r="P35" s="21">
        <v>4320576</v>
      </c>
      <c r="Q35" s="21">
        <v>2617752</v>
      </c>
      <c r="R35" s="21">
        <v>7669780</v>
      </c>
      <c r="S35" s="21"/>
      <c r="T35" s="21"/>
      <c r="U35" s="21"/>
      <c r="V35" s="21"/>
      <c r="W35" s="21">
        <v>28942725</v>
      </c>
      <c r="X35" s="21">
        <v>43720008</v>
      </c>
      <c r="Y35" s="21">
        <v>-14777283</v>
      </c>
      <c r="Z35" s="6">
        <v>-33.8</v>
      </c>
      <c r="AA35" s="28">
        <v>60364524</v>
      </c>
    </row>
    <row r="36" spans="1:27" ht="13.5">
      <c r="A36" s="60" t="s">
        <v>62</v>
      </c>
      <c r="B36" s="10"/>
      <c r="C36" s="61">
        <f aca="true" t="shared" si="6" ref="C36:Y36">SUM(C32:C35)</f>
        <v>86652341</v>
      </c>
      <c r="D36" s="61">
        <f>SUM(D32:D35)</f>
        <v>0</v>
      </c>
      <c r="E36" s="62">
        <f t="shared" si="6"/>
        <v>143857572</v>
      </c>
      <c r="F36" s="63">
        <f t="shared" si="6"/>
        <v>140815524</v>
      </c>
      <c r="G36" s="63">
        <f t="shared" si="6"/>
        <v>1152648</v>
      </c>
      <c r="H36" s="63">
        <f t="shared" si="6"/>
        <v>4231781</v>
      </c>
      <c r="I36" s="63">
        <f t="shared" si="6"/>
        <v>5370072</v>
      </c>
      <c r="J36" s="63">
        <f t="shared" si="6"/>
        <v>10754501</v>
      </c>
      <c r="K36" s="63">
        <f t="shared" si="6"/>
        <v>3218757</v>
      </c>
      <c r="L36" s="63">
        <f t="shared" si="6"/>
        <v>7443252</v>
      </c>
      <c r="M36" s="63">
        <f t="shared" si="6"/>
        <v>25862811</v>
      </c>
      <c r="N36" s="63">
        <f t="shared" si="6"/>
        <v>36524820</v>
      </c>
      <c r="O36" s="63">
        <f t="shared" si="6"/>
        <v>3681356</v>
      </c>
      <c r="P36" s="63">
        <f t="shared" si="6"/>
        <v>8460893</v>
      </c>
      <c r="Q36" s="63">
        <f t="shared" si="6"/>
        <v>7258012</v>
      </c>
      <c r="R36" s="63">
        <f t="shared" si="6"/>
        <v>19400261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66679582</v>
      </c>
      <c r="X36" s="63">
        <f t="shared" si="6"/>
        <v>88537065</v>
      </c>
      <c r="Y36" s="63">
        <f t="shared" si="6"/>
        <v>-21857483</v>
      </c>
      <c r="Z36" s="64">
        <f>+IF(X36&lt;&gt;0,+(Y36/X36)*100,0)</f>
        <v>-24.687381493841027</v>
      </c>
      <c r="AA36" s="65">
        <f>SUM(AA32:AA35)</f>
        <v>140815524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4611174</v>
      </c>
      <c r="D5" s="16">
        <f>SUM(D6:D8)</f>
        <v>0</v>
      </c>
      <c r="E5" s="17">
        <f t="shared" si="0"/>
        <v>903474</v>
      </c>
      <c r="F5" s="18">
        <f t="shared" si="0"/>
        <v>6465632</v>
      </c>
      <c r="G5" s="18">
        <f t="shared" si="0"/>
        <v>0</v>
      </c>
      <c r="H5" s="18">
        <f t="shared" si="0"/>
        <v>0</v>
      </c>
      <c r="I5" s="18">
        <f t="shared" si="0"/>
        <v>81993</v>
      </c>
      <c r="J5" s="18">
        <f t="shared" si="0"/>
        <v>81993</v>
      </c>
      <c r="K5" s="18">
        <f t="shared" si="0"/>
        <v>112332</v>
      </c>
      <c r="L5" s="18">
        <f t="shared" si="0"/>
        <v>89503</v>
      </c>
      <c r="M5" s="18">
        <f t="shared" si="0"/>
        <v>35088</v>
      </c>
      <c r="N5" s="18">
        <f t="shared" si="0"/>
        <v>236923</v>
      </c>
      <c r="O5" s="18">
        <f t="shared" si="0"/>
        <v>28983</v>
      </c>
      <c r="P5" s="18">
        <f t="shared" si="0"/>
        <v>165568</v>
      </c>
      <c r="Q5" s="18">
        <f t="shared" si="0"/>
        <v>906642</v>
      </c>
      <c r="R5" s="18">
        <f t="shared" si="0"/>
        <v>1101193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1420109</v>
      </c>
      <c r="X5" s="18">
        <f t="shared" si="0"/>
        <v>3961097</v>
      </c>
      <c r="Y5" s="18">
        <f t="shared" si="0"/>
        <v>-2540988</v>
      </c>
      <c r="Z5" s="4">
        <f>+IF(X5&lt;&gt;0,+(Y5/X5)*100,0)</f>
        <v>-64.14859318012157</v>
      </c>
      <c r="AA5" s="16">
        <f>SUM(AA6:AA8)</f>
        <v>6465632</v>
      </c>
    </row>
    <row r="6" spans="1:27" ht="13.5">
      <c r="A6" s="5" t="s">
        <v>32</v>
      </c>
      <c r="B6" s="3"/>
      <c r="C6" s="19">
        <v>104411</v>
      </c>
      <c r="D6" s="19"/>
      <c r="E6" s="20"/>
      <c r="F6" s="21">
        <v>1175000</v>
      </c>
      <c r="G6" s="21"/>
      <c r="H6" s="21"/>
      <c r="I6" s="21"/>
      <c r="J6" s="21"/>
      <c r="K6" s="21"/>
      <c r="L6" s="21"/>
      <c r="M6" s="21"/>
      <c r="N6" s="21"/>
      <c r="O6" s="21">
        <v>31433</v>
      </c>
      <c r="P6" s="21">
        <v>164800</v>
      </c>
      <c r="Q6" s="21">
        <v>207342</v>
      </c>
      <c r="R6" s="21">
        <v>403575</v>
      </c>
      <c r="S6" s="21"/>
      <c r="T6" s="21"/>
      <c r="U6" s="21"/>
      <c r="V6" s="21"/>
      <c r="W6" s="21">
        <v>403575</v>
      </c>
      <c r="X6" s="21">
        <v>1075000</v>
      </c>
      <c r="Y6" s="21">
        <v>-671425</v>
      </c>
      <c r="Z6" s="6">
        <v>-62.46</v>
      </c>
      <c r="AA6" s="28">
        <v>1175000</v>
      </c>
    </row>
    <row r="7" spans="1:27" ht="13.5">
      <c r="A7" s="5" t="s">
        <v>33</v>
      </c>
      <c r="B7" s="3"/>
      <c r="C7" s="22">
        <v>4506763</v>
      </c>
      <c r="D7" s="22"/>
      <c r="E7" s="23">
        <v>902650</v>
      </c>
      <c r="F7" s="24">
        <v>5289808</v>
      </c>
      <c r="G7" s="24"/>
      <c r="H7" s="24"/>
      <c r="I7" s="24">
        <v>81993</v>
      </c>
      <c r="J7" s="24">
        <v>81993</v>
      </c>
      <c r="K7" s="24">
        <v>112332</v>
      </c>
      <c r="L7" s="24">
        <v>89503</v>
      </c>
      <c r="M7" s="24">
        <v>35088</v>
      </c>
      <c r="N7" s="24">
        <v>236923</v>
      </c>
      <c r="O7" s="24">
        <v>-2450</v>
      </c>
      <c r="P7" s="24"/>
      <c r="Q7" s="24">
        <v>699300</v>
      </c>
      <c r="R7" s="24">
        <v>696850</v>
      </c>
      <c r="S7" s="24"/>
      <c r="T7" s="24"/>
      <c r="U7" s="24"/>
      <c r="V7" s="24"/>
      <c r="W7" s="24">
        <v>1015766</v>
      </c>
      <c r="X7" s="24">
        <v>2885273</v>
      </c>
      <c r="Y7" s="24">
        <v>-1869507</v>
      </c>
      <c r="Z7" s="7">
        <v>-64.79</v>
      </c>
      <c r="AA7" s="29">
        <v>5289808</v>
      </c>
    </row>
    <row r="8" spans="1:27" ht="13.5">
      <c r="A8" s="5" t="s">
        <v>34</v>
      </c>
      <c r="B8" s="3"/>
      <c r="C8" s="19"/>
      <c r="D8" s="19"/>
      <c r="E8" s="20">
        <v>824</v>
      </c>
      <c r="F8" s="21">
        <v>824</v>
      </c>
      <c r="G8" s="21"/>
      <c r="H8" s="21"/>
      <c r="I8" s="21"/>
      <c r="J8" s="21"/>
      <c r="K8" s="21"/>
      <c r="L8" s="21"/>
      <c r="M8" s="21"/>
      <c r="N8" s="21"/>
      <c r="O8" s="21"/>
      <c r="P8" s="21">
        <v>768</v>
      </c>
      <c r="Q8" s="21"/>
      <c r="R8" s="21">
        <v>768</v>
      </c>
      <c r="S8" s="21"/>
      <c r="T8" s="21"/>
      <c r="U8" s="21"/>
      <c r="V8" s="21"/>
      <c r="W8" s="21">
        <v>768</v>
      </c>
      <c r="X8" s="21">
        <v>824</v>
      </c>
      <c r="Y8" s="21">
        <v>-56</v>
      </c>
      <c r="Z8" s="6">
        <v>-6.8</v>
      </c>
      <c r="AA8" s="28">
        <v>824</v>
      </c>
    </row>
    <row r="9" spans="1:27" ht="13.5">
      <c r="A9" s="2" t="s">
        <v>35</v>
      </c>
      <c r="B9" s="3"/>
      <c r="C9" s="16">
        <f aca="true" t="shared" si="1" ref="C9:Y9">SUM(C10:C14)</f>
        <v>3231502</v>
      </c>
      <c r="D9" s="16">
        <f>SUM(D10:D14)</f>
        <v>0</v>
      </c>
      <c r="E9" s="17">
        <f t="shared" si="1"/>
        <v>4139302</v>
      </c>
      <c r="F9" s="18">
        <f t="shared" si="1"/>
        <v>4773302</v>
      </c>
      <c r="G9" s="18">
        <f t="shared" si="1"/>
        <v>0</v>
      </c>
      <c r="H9" s="18">
        <f t="shared" si="1"/>
        <v>11096</v>
      </c>
      <c r="I9" s="18">
        <f t="shared" si="1"/>
        <v>244902</v>
      </c>
      <c r="J9" s="18">
        <f t="shared" si="1"/>
        <v>255998</v>
      </c>
      <c r="K9" s="18">
        <f t="shared" si="1"/>
        <v>124453</v>
      </c>
      <c r="L9" s="18">
        <f t="shared" si="1"/>
        <v>281974</v>
      </c>
      <c r="M9" s="18">
        <f t="shared" si="1"/>
        <v>202016</v>
      </c>
      <c r="N9" s="18">
        <f t="shared" si="1"/>
        <v>608443</v>
      </c>
      <c r="O9" s="18">
        <f t="shared" si="1"/>
        <v>254846</v>
      </c>
      <c r="P9" s="18">
        <f t="shared" si="1"/>
        <v>65113</v>
      </c>
      <c r="Q9" s="18">
        <f t="shared" si="1"/>
        <v>312438</v>
      </c>
      <c r="R9" s="18">
        <f t="shared" si="1"/>
        <v>632397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1496838</v>
      </c>
      <c r="X9" s="18">
        <f t="shared" si="1"/>
        <v>4020589</v>
      </c>
      <c r="Y9" s="18">
        <f t="shared" si="1"/>
        <v>-2523751</v>
      </c>
      <c r="Z9" s="4">
        <f>+IF(X9&lt;&gt;0,+(Y9/X9)*100,0)</f>
        <v>-62.77067862445029</v>
      </c>
      <c r="AA9" s="30">
        <f>SUM(AA10:AA14)</f>
        <v>4773302</v>
      </c>
    </row>
    <row r="10" spans="1:27" ht="13.5">
      <c r="A10" s="5" t="s">
        <v>36</v>
      </c>
      <c r="B10" s="3"/>
      <c r="C10" s="19">
        <v>34267</v>
      </c>
      <c r="D10" s="19"/>
      <c r="E10" s="20">
        <v>654158</v>
      </c>
      <c r="F10" s="21">
        <v>654158</v>
      </c>
      <c r="G10" s="21"/>
      <c r="H10" s="21"/>
      <c r="I10" s="21">
        <v>540</v>
      </c>
      <c r="J10" s="21">
        <v>540</v>
      </c>
      <c r="K10" s="21">
        <v>96018</v>
      </c>
      <c r="L10" s="21">
        <v>88055</v>
      </c>
      <c r="M10" s="21">
        <v>59002</v>
      </c>
      <c r="N10" s="21">
        <v>243075</v>
      </c>
      <c r="O10" s="21">
        <v>35252</v>
      </c>
      <c r="P10" s="21"/>
      <c r="Q10" s="21"/>
      <c r="R10" s="21">
        <v>35252</v>
      </c>
      <c r="S10" s="21"/>
      <c r="T10" s="21"/>
      <c r="U10" s="21"/>
      <c r="V10" s="21"/>
      <c r="W10" s="21">
        <v>278867</v>
      </c>
      <c r="X10" s="21">
        <v>370439</v>
      </c>
      <c r="Y10" s="21">
        <v>-91572</v>
      </c>
      <c r="Z10" s="6">
        <v>-24.72</v>
      </c>
      <c r="AA10" s="28">
        <v>654158</v>
      </c>
    </row>
    <row r="11" spans="1:27" ht="13.5">
      <c r="A11" s="5" t="s">
        <v>37</v>
      </c>
      <c r="B11" s="3"/>
      <c r="C11" s="19">
        <v>227861</v>
      </c>
      <c r="D11" s="19"/>
      <c r="E11" s="20">
        <v>580000</v>
      </c>
      <c r="F11" s="21">
        <v>628000</v>
      </c>
      <c r="G11" s="21"/>
      <c r="H11" s="21">
        <v>11096</v>
      </c>
      <c r="I11" s="21">
        <v>4000</v>
      </c>
      <c r="J11" s="21">
        <v>15096</v>
      </c>
      <c r="K11" s="21">
        <v>28435</v>
      </c>
      <c r="L11" s="21">
        <v>19670</v>
      </c>
      <c r="M11" s="21">
        <v>15020</v>
      </c>
      <c r="N11" s="21">
        <v>63125</v>
      </c>
      <c r="O11" s="21">
        <v>9391</v>
      </c>
      <c r="P11" s="21">
        <v>65113</v>
      </c>
      <c r="Q11" s="21"/>
      <c r="R11" s="21">
        <v>74504</v>
      </c>
      <c r="S11" s="21"/>
      <c r="T11" s="21"/>
      <c r="U11" s="21"/>
      <c r="V11" s="21"/>
      <c r="W11" s="21">
        <v>152725</v>
      </c>
      <c r="X11" s="21">
        <v>628000</v>
      </c>
      <c r="Y11" s="21">
        <v>-475275</v>
      </c>
      <c r="Z11" s="6">
        <v>-75.68</v>
      </c>
      <c r="AA11" s="28">
        <v>628000</v>
      </c>
    </row>
    <row r="12" spans="1:27" ht="13.5">
      <c r="A12" s="5" t="s">
        <v>38</v>
      </c>
      <c r="B12" s="3"/>
      <c r="C12" s="19">
        <v>2639188</v>
      </c>
      <c r="D12" s="19"/>
      <c r="E12" s="20">
        <v>2872144</v>
      </c>
      <c r="F12" s="21">
        <v>2872144</v>
      </c>
      <c r="G12" s="21"/>
      <c r="H12" s="21"/>
      <c r="I12" s="21"/>
      <c r="J12" s="21"/>
      <c r="K12" s="21"/>
      <c r="L12" s="21">
        <v>174249</v>
      </c>
      <c r="M12" s="21">
        <v>127994</v>
      </c>
      <c r="N12" s="21">
        <v>302243</v>
      </c>
      <c r="O12" s="21">
        <v>210203</v>
      </c>
      <c r="P12" s="21"/>
      <c r="Q12" s="21">
        <v>272268</v>
      </c>
      <c r="R12" s="21">
        <v>482471</v>
      </c>
      <c r="S12" s="21"/>
      <c r="T12" s="21"/>
      <c r="U12" s="21"/>
      <c r="V12" s="21"/>
      <c r="W12" s="21">
        <v>784714</v>
      </c>
      <c r="X12" s="21">
        <v>2403150</v>
      </c>
      <c r="Y12" s="21">
        <v>-1618436</v>
      </c>
      <c r="Z12" s="6">
        <v>-67.35</v>
      </c>
      <c r="AA12" s="28">
        <v>2872144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>
        <v>330186</v>
      </c>
      <c r="D14" s="22"/>
      <c r="E14" s="23">
        <v>33000</v>
      </c>
      <c r="F14" s="24">
        <v>619000</v>
      </c>
      <c r="G14" s="24"/>
      <c r="H14" s="24"/>
      <c r="I14" s="24">
        <v>240362</v>
      </c>
      <c r="J14" s="24">
        <v>240362</v>
      </c>
      <c r="K14" s="24"/>
      <c r="L14" s="24"/>
      <c r="M14" s="24"/>
      <c r="N14" s="24"/>
      <c r="O14" s="24"/>
      <c r="P14" s="24"/>
      <c r="Q14" s="24">
        <v>40170</v>
      </c>
      <c r="R14" s="24">
        <v>40170</v>
      </c>
      <c r="S14" s="24"/>
      <c r="T14" s="24"/>
      <c r="U14" s="24"/>
      <c r="V14" s="24"/>
      <c r="W14" s="24">
        <v>280532</v>
      </c>
      <c r="X14" s="24">
        <v>619000</v>
      </c>
      <c r="Y14" s="24">
        <v>-338468</v>
      </c>
      <c r="Z14" s="7">
        <v>-54.68</v>
      </c>
      <c r="AA14" s="29">
        <v>619000</v>
      </c>
    </row>
    <row r="15" spans="1:27" ht="13.5">
      <c r="A15" s="2" t="s">
        <v>41</v>
      </c>
      <c r="B15" s="8"/>
      <c r="C15" s="16">
        <f aca="true" t="shared" si="2" ref="C15:Y15">SUM(C16:C18)</f>
        <v>556920</v>
      </c>
      <c r="D15" s="16">
        <f>SUM(D16:D18)</f>
        <v>0</v>
      </c>
      <c r="E15" s="17">
        <f t="shared" si="2"/>
        <v>0</v>
      </c>
      <c r="F15" s="18">
        <f t="shared" si="2"/>
        <v>245000</v>
      </c>
      <c r="G15" s="18">
        <f t="shared" si="2"/>
        <v>0</v>
      </c>
      <c r="H15" s="18">
        <f t="shared" si="2"/>
        <v>0</v>
      </c>
      <c r="I15" s="18">
        <f t="shared" si="2"/>
        <v>79560</v>
      </c>
      <c r="J15" s="18">
        <f t="shared" si="2"/>
        <v>79560</v>
      </c>
      <c r="K15" s="18">
        <f t="shared" si="2"/>
        <v>159120</v>
      </c>
      <c r="L15" s="18">
        <f t="shared" si="2"/>
        <v>0</v>
      </c>
      <c r="M15" s="18">
        <f t="shared" si="2"/>
        <v>0</v>
      </c>
      <c r="N15" s="18">
        <f t="shared" si="2"/>
        <v>159120</v>
      </c>
      <c r="O15" s="18">
        <f t="shared" si="2"/>
        <v>0</v>
      </c>
      <c r="P15" s="18">
        <f t="shared" si="2"/>
        <v>0</v>
      </c>
      <c r="Q15" s="18">
        <f t="shared" si="2"/>
        <v>0</v>
      </c>
      <c r="R15" s="18">
        <f t="shared" si="2"/>
        <v>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238680</v>
      </c>
      <c r="X15" s="18">
        <f t="shared" si="2"/>
        <v>245000</v>
      </c>
      <c r="Y15" s="18">
        <f t="shared" si="2"/>
        <v>-6320</v>
      </c>
      <c r="Z15" s="4">
        <f>+IF(X15&lt;&gt;0,+(Y15/X15)*100,0)</f>
        <v>-2.5795918367346937</v>
      </c>
      <c r="AA15" s="30">
        <f>SUM(AA16:AA18)</f>
        <v>245000</v>
      </c>
    </row>
    <row r="16" spans="1:27" ht="13.5">
      <c r="A16" s="5" t="s">
        <v>42</v>
      </c>
      <c r="B16" s="3"/>
      <c r="C16" s="19">
        <v>556920</v>
      </c>
      <c r="D16" s="19"/>
      <c r="E16" s="20"/>
      <c r="F16" s="21">
        <v>245000</v>
      </c>
      <c r="G16" s="21"/>
      <c r="H16" s="21"/>
      <c r="I16" s="21">
        <v>79560</v>
      </c>
      <c r="J16" s="21">
        <v>79560</v>
      </c>
      <c r="K16" s="21">
        <v>159120</v>
      </c>
      <c r="L16" s="21"/>
      <c r="M16" s="21"/>
      <c r="N16" s="21">
        <v>159120</v>
      </c>
      <c r="O16" s="21"/>
      <c r="P16" s="21"/>
      <c r="Q16" s="21"/>
      <c r="R16" s="21"/>
      <c r="S16" s="21"/>
      <c r="T16" s="21"/>
      <c r="U16" s="21"/>
      <c r="V16" s="21"/>
      <c r="W16" s="21">
        <v>238680</v>
      </c>
      <c r="X16" s="21">
        <v>245000</v>
      </c>
      <c r="Y16" s="21">
        <v>-6320</v>
      </c>
      <c r="Z16" s="6">
        <v>-2.58</v>
      </c>
      <c r="AA16" s="28">
        <v>245000</v>
      </c>
    </row>
    <row r="17" spans="1:27" ht="13.5">
      <c r="A17" s="5" t="s">
        <v>43</v>
      </c>
      <c r="B17" s="3"/>
      <c r="C17" s="19"/>
      <c r="D17" s="19"/>
      <c r="E17" s="20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6"/>
      <c r="AA17" s="28"/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1021058</v>
      </c>
      <c r="D19" s="16">
        <f>SUM(D20:D23)</f>
        <v>0</v>
      </c>
      <c r="E19" s="17">
        <f t="shared" si="3"/>
        <v>4370000</v>
      </c>
      <c r="F19" s="18">
        <f t="shared" si="3"/>
        <v>4370000</v>
      </c>
      <c r="G19" s="18">
        <f t="shared" si="3"/>
        <v>0</v>
      </c>
      <c r="H19" s="18">
        <f t="shared" si="3"/>
        <v>0</v>
      </c>
      <c r="I19" s="18">
        <f t="shared" si="3"/>
        <v>51799</v>
      </c>
      <c r="J19" s="18">
        <f t="shared" si="3"/>
        <v>51799</v>
      </c>
      <c r="K19" s="18">
        <f t="shared" si="3"/>
        <v>74325</v>
      </c>
      <c r="L19" s="18">
        <f t="shared" si="3"/>
        <v>69299</v>
      </c>
      <c r="M19" s="18">
        <f t="shared" si="3"/>
        <v>39155</v>
      </c>
      <c r="N19" s="18">
        <f t="shared" si="3"/>
        <v>182779</v>
      </c>
      <c r="O19" s="18">
        <f t="shared" si="3"/>
        <v>0</v>
      </c>
      <c r="P19" s="18">
        <f t="shared" si="3"/>
        <v>1337990</v>
      </c>
      <c r="Q19" s="18">
        <f t="shared" si="3"/>
        <v>129702</v>
      </c>
      <c r="R19" s="18">
        <f t="shared" si="3"/>
        <v>1467692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1702270</v>
      </c>
      <c r="X19" s="18">
        <f t="shared" si="3"/>
        <v>3652494</v>
      </c>
      <c r="Y19" s="18">
        <f t="shared" si="3"/>
        <v>-1950224</v>
      </c>
      <c r="Z19" s="4">
        <f>+IF(X19&lt;&gt;0,+(Y19/X19)*100,0)</f>
        <v>-53.39431084623274</v>
      </c>
      <c r="AA19" s="30">
        <f>SUM(AA20:AA23)</f>
        <v>4370000</v>
      </c>
    </row>
    <row r="20" spans="1:27" ht="13.5">
      <c r="A20" s="5" t="s">
        <v>46</v>
      </c>
      <c r="B20" s="3"/>
      <c r="C20" s="19"/>
      <c r="D20" s="19"/>
      <c r="E20" s="20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6"/>
      <c r="AA20" s="28"/>
    </row>
    <row r="21" spans="1:27" ht="13.5">
      <c r="A21" s="5" t="s">
        <v>47</v>
      </c>
      <c r="B21" s="3"/>
      <c r="C21" s="19"/>
      <c r="D21" s="19"/>
      <c r="E21" s="20">
        <v>2870000</v>
      </c>
      <c r="F21" s="21">
        <v>2870000</v>
      </c>
      <c r="G21" s="21"/>
      <c r="H21" s="21"/>
      <c r="I21" s="21">
        <v>51799</v>
      </c>
      <c r="J21" s="21">
        <v>51799</v>
      </c>
      <c r="K21" s="21">
        <v>74325</v>
      </c>
      <c r="L21" s="21">
        <v>69299</v>
      </c>
      <c r="M21" s="21">
        <v>39155</v>
      </c>
      <c r="N21" s="21">
        <v>182779</v>
      </c>
      <c r="O21" s="21"/>
      <c r="P21" s="21">
        <v>1337990</v>
      </c>
      <c r="Q21" s="21">
        <v>129702</v>
      </c>
      <c r="R21" s="21">
        <v>1467692</v>
      </c>
      <c r="S21" s="21"/>
      <c r="T21" s="21"/>
      <c r="U21" s="21"/>
      <c r="V21" s="21"/>
      <c r="W21" s="21">
        <v>1702270</v>
      </c>
      <c r="X21" s="21">
        <v>2527494</v>
      </c>
      <c r="Y21" s="21">
        <v>-825224</v>
      </c>
      <c r="Z21" s="6">
        <v>-32.65</v>
      </c>
      <c r="AA21" s="28">
        <v>2870000</v>
      </c>
    </row>
    <row r="22" spans="1:27" ht="13.5">
      <c r="A22" s="5" t="s">
        <v>48</v>
      </c>
      <c r="B22" s="3"/>
      <c r="C22" s="22"/>
      <c r="D22" s="22"/>
      <c r="E22" s="23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7"/>
      <c r="AA22" s="29"/>
    </row>
    <row r="23" spans="1:27" ht="13.5">
      <c r="A23" s="5" t="s">
        <v>49</v>
      </c>
      <c r="B23" s="3"/>
      <c r="C23" s="19">
        <v>1021058</v>
      </c>
      <c r="D23" s="19"/>
      <c r="E23" s="20">
        <v>1500000</v>
      </c>
      <c r="F23" s="21">
        <v>1500000</v>
      </c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>
        <v>1125000</v>
      </c>
      <c r="Y23" s="21">
        <v>-1125000</v>
      </c>
      <c r="Z23" s="6">
        <v>-100</v>
      </c>
      <c r="AA23" s="28">
        <v>1500000</v>
      </c>
    </row>
    <row r="24" spans="1:27" ht="13.5">
      <c r="A24" s="2" t="s">
        <v>50</v>
      </c>
      <c r="B24" s="8"/>
      <c r="C24" s="16"/>
      <c r="D24" s="16"/>
      <c r="E24" s="17">
        <v>14000</v>
      </c>
      <c r="F24" s="18">
        <v>14000</v>
      </c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>
        <v>14000</v>
      </c>
      <c r="Y24" s="18">
        <v>-14000</v>
      </c>
      <c r="Z24" s="4">
        <v>-100</v>
      </c>
      <c r="AA24" s="30">
        <v>14000</v>
      </c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9420654</v>
      </c>
      <c r="D25" s="50">
        <f>+D5+D9+D15+D19+D24</f>
        <v>0</v>
      </c>
      <c r="E25" s="51">
        <f t="shared" si="4"/>
        <v>9426776</v>
      </c>
      <c r="F25" s="52">
        <f t="shared" si="4"/>
        <v>15867934</v>
      </c>
      <c r="G25" s="52">
        <f t="shared" si="4"/>
        <v>0</v>
      </c>
      <c r="H25" s="52">
        <f t="shared" si="4"/>
        <v>11096</v>
      </c>
      <c r="I25" s="52">
        <f t="shared" si="4"/>
        <v>458254</v>
      </c>
      <c r="J25" s="52">
        <f t="shared" si="4"/>
        <v>469350</v>
      </c>
      <c r="K25" s="52">
        <f t="shared" si="4"/>
        <v>470230</v>
      </c>
      <c r="L25" s="52">
        <f t="shared" si="4"/>
        <v>440776</v>
      </c>
      <c r="M25" s="52">
        <f t="shared" si="4"/>
        <v>276259</v>
      </c>
      <c r="N25" s="52">
        <f t="shared" si="4"/>
        <v>1187265</v>
      </c>
      <c r="O25" s="52">
        <f t="shared" si="4"/>
        <v>283829</v>
      </c>
      <c r="P25" s="52">
        <f t="shared" si="4"/>
        <v>1568671</v>
      </c>
      <c r="Q25" s="52">
        <f t="shared" si="4"/>
        <v>1348782</v>
      </c>
      <c r="R25" s="52">
        <f t="shared" si="4"/>
        <v>3201282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4857897</v>
      </c>
      <c r="X25" s="52">
        <f t="shared" si="4"/>
        <v>11893180</v>
      </c>
      <c r="Y25" s="52">
        <f t="shared" si="4"/>
        <v>-7035283</v>
      </c>
      <c r="Z25" s="53">
        <f>+IF(X25&lt;&gt;0,+(Y25/X25)*100,0)</f>
        <v>-59.15392687237559</v>
      </c>
      <c r="AA25" s="54">
        <f>+AA5+AA9+AA15+AA19+AA24</f>
        <v>15867934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/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6"/>
      <c r="AA28" s="19"/>
    </row>
    <row r="29" spans="1:27" ht="13.5">
      <c r="A29" s="56" t="s">
        <v>55</v>
      </c>
      <c r="B29" s="3"/>
      <c r="C29" s="19">
        <v>521739</v>
      </c>
      <c r="D29" s="19"/>
      <c r="E29" s="20"/>
      <c r="F29" s="21">
        <v>1297000</v>
      </c>
      <c r="G29" s="21"/>
      <c r="H29" s="21"/>
      <c r="I29" s="21">
        <v>79560</v>
      </c>
      <c r="J29" s="21">
        <v>79560</v>
      </c>
      <c r="K29" s="21">
        <v>42440</v>
      </c>
      <c r="L29" s="21"/>
      <c r="M29" s="21"/>
      <c r="N29" s="21">
        <v>42440</v>
      </c>
      <c r="O29" s="21"/>
      <c r="P29" s="21"/>
      <c r="Q29" s="21">
        <v>207342</v>
      </c>
      <c r="R29" s="21">
        <v>207342</v>
      </c>
      <c r="S29" s="21"/>
      <c r="T29" s="21"/>
      <c r="U29" s="21"/>
      <c r="V29" s="21"/>
      <c r="W29" s="21">
        <v>329342</v>
      </c>
      <c r="X29" s="21">
        <v>1197000</v>
      </c>
      <c r="Y29" s="21">
        <v>-867658</v>
      </c>
      <c r="Z29" s="6">
        <v>-72.49</v>
      </c>
      <c r="AA29" s="28">
        <v>1297000</v>
      </c>
    </row>
    <row r="30" spans="1:27" ht="13.5">
      <c r="A30" s="56" t="s">
        <v>56</v>
      </c>
      <c r="B30" s="3"/>
      <c r="C30" s="22"/>
      <c r="D30" s="22"/>
      <c r="E30" s="23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7"/>
      <c r="AA30" s="29"/>
    </row>
    <row r="31" spans="1:27" ht="13.5">
      <c r="A31" s="57" t="s">
        <v>57</v>
      </c>
      <c r="B31" s="3"/>
      <c r="C31" s="19"/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6"/>
      <c r="AA31" s="28"/>
    </row>
    <row r="32" spans="1:27" ht="13.5">
      <c r="A32" s="58" t="s">
        <v>58</v>
      </c>
      <c r="B32" s="3"/>
      <c r="C32" s="25">
        <f aca="true" t="shared" si="5" ref="C32:Y32">SUM(C28:C31)</f>
        <v>521739</v>
      </c>
      <c r="D32" s="25">
        <f>SUM(D28:D31)</f>
        <v>0</v>
      </c>
      <c r="E32" s="26">
        <f t="shared" si="5"/>
        <v>0</v>
      </c>
      <c r="F32" s="27">
        <f t="shared" si="5"/>
        <v>1297000</v>
      </c>
      <c r="G32" s="27">
        <f t="shared" si="5"/>
        <v>0</v>
      </c>
      <c r="H32" s="27">
        <f t="shared" si="5"/>
        <v>0</v>
      </c>
      <c r="I32" s="27">
        <f t="shared" si="5"/>
        <v>79560</v>
      </c>
      <c r="J32" s="27">
        <f t="shared" si="5"/>
        <v>79560</v>
      </c>
      <c r="K32" s="27">
        <f t="shared" si="5"/>
        <v>42440</v>
      </c>
      <c r="L32" s="27">
        <f t="shared" si="5"/>
        <v>0</v>
      </c>
      <c r="M32" s="27">
        <f t="shared" si="5"/>
        <v>0</v>
      </c>
      <c r="N32" s="27">
        <f t="shared" si="5"/>
        <v>42440</v>
      </c>
      <c r="O32" s="27">
        <f t="shared" si="5"/>
        <v>0</v>
      </c>
      <c r="P32" s="27">
        <f t="shared" si="5"/>
        <v>0</v>
      </c>
      <c r="Q32" s="27">
        <f t="shared" si="5"/>
        <v>207342</v>
      </c>
      <c r="R32" s="27">
        <f t="shared" si="5"/>
        <v>207342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329342</v>
      </c>
      <c r="X32" s="27">
        <f t="shared" si="5"/>
        <v>1197000</v>
      </c>
      <c r="Y32" s="27">
        <f t="shared" si="5"/>
        <v>-867658</v>
      </c>
      <c r="Z32" s="13">
        <f>+IF(X32&lt;&gt;0,+(Y32/X32)*100,0)</f>
        <v>-72.48604845446951</v>
      </c>
      <c r="AA32" s="31">
        <f>SUM(AA28:AA31)</f>
        <v>1297000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/>
    </row>
    <row r="35" spans="1:27" ht="13.5">
      <c r="A35" s="59" t="s">
        <v>61</v>
      </c>
      <c r="B35" s="3"/>
      <c r="C35" s="19">
        <v>8618012</v>
      </c>
      <c r="D35" s="19"/>
      <c r="E35" s="20">
        <v>9426776</v>
      </c>
      <c r="F35" s="21">
        <v>14570934</v>
      </c>
      <c r="G35" s="21"/>
      <c r="H35" s="21">
        <v>11096</v>
      </c>
      <c r="I35" s="21">
        <v>378694</v>
      </c>
      <c r="J35" s="21">
        <v>389790</v>
      </c>
      <c r="K35" s="21">
        <v>427790</v>
      </c>
      <c r="L35" s="21">
        <v>440776</v>
      </c>
      <c r="M35" s="21">
        <v>276259</v>
      </c>
      <c r="N35" s="21">
        <v>1144825</v>
      </c>
      <c r="O35" s="21">
        <v>283829</v>
      </c>
      <c r="P35" s="21">
        <v>1568671</v>
      </c>
      <c r="Q35" s="21">
        <v>1141440</v>
      </c>
      <c r="R35" s="21">
        <v>2993940</v>
      </c>
      <c r="S35" s="21"/>
      <c r="T35" s="21"/>
      <c r="U35" s="21"/>
      <c r="V35" s="21"/>
      <c r="W35" s="21">
        <v>4528555</v>
      </c>
      <c r="X35" s="21">
        <v>10696180</v>
      </c>
      <c r="Y35" s="21">
        <v>-6167625</v>
      </c>
      <c r="Z35" s="6">
        <v>-57.66</v>
      </c>
      <c r="AA35" s="28">
        <v>14570934</v>
      </c>
    </row>
    <row r="36" spans="1:27" ht="13.5">
      <c r="A36" s="60" t="s">
        <v>62</v>
      </c>
      <c r="B36" s="10"/>
      <c r="C36" s="61">
        <f aca="true" t="shared" si="6" ref="C36:Y36">SUM(C32:C35)</f>
        <v>9139751</v>
      </c>
      <c r="D36" s="61">
        <f>SUM(D32:D35)</f>
        <v>0</v>
      </c>
      <c r="E36" s="62">
        <f t="shared" si="6"/>
        <v>9426776</v>
      </c>
      <c r="F36" s="63">
        <f t="shared" si="6"/>
        <v>15867934</v>
      </c>
      <c r="G36" s="63">
        <f t="shared" si="6"/>
        <v>0</v>
      </c>
      <c r="H36" s="63">
        <f t="shared" si="6"/>
        <v>11096</v>
      </c>
      <c r="I36" s="63">
        <f t="shared" si="6"/>
        <v>458254</v>
      </c>
      <c r="J36" s="63">
        <f t="shared" si="6"/>
        <v>469350</v>
      </c>
      <c r="K36" s="63">
        <f t="shared" si="6"/>
        <v>470230</v>
      </c>
      <c r="L36" s="63">
        <f t="shared" si="6"/>
        <v>440776</v>
      </c>
      <c r="M36" s="63">
        <f t="shared" si="6"/>
        <v>276259</v>
      </c>
      <c r="N36" s="63">
        <f t="shared" si="6"/>
        <v>1187265</v>
      </c>
      <c r="O36" s="63">
        <f t="shared" si="6"/>
        <v>283829</v>
      </c>
      <c r="P36" s="63">
        <f t="shared" si="6"/>
        <v>1568671</v>
      </c>
      <c r="Q36" s="63">
        <f t="shared" si="6"/>
        <v>1348782</v>
      </c>
      <c r="R36" s="63">
        <f t="shared" si="6"/>
        <v>3201282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4857897</v>
      </c>
      <c r="X36" s="63">
        <f t="shared" si="6"/>
        <v>11893180</v>
      </c>
      <c r="Y36" s="63">
        <f t="shared" si="6"/>
        <v>-7035283</v>
      </c>
      <c r="Z36" s="64">
        <f>+IF(X36&lt;&gt;0,+(Y36/X36)*100,0)</f>
        <v>-59.15392687237559</v>
      </c>
      <c r="AA36" s="65">
        <f>SUM(AA32:AA35)</f>
        <v>15867934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69" t="s">
        <v>69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1:27" ht="24.75" customHeight="1">
      <c r="A2" s="32" t="s">
        <v>1</v>
      </c>
      <c r="B2" s="1" t="s">
        <v>96</v>
      </c>
      <c r="C2" s="33" t="s">
        <v>2</v>
      </c>
      <c r="D2" s="33" t="s">
        <v>3</v>
      </c>
      <c r="E2" s="34" t="s">
        <v>4</v>
      </c>
      <c r="F2" s="35"/>
      <c r="G2" s="36"/>
      <c r="H2" s="36"/>
      <c r="I2" s="36"/>
      <c r="J2" s="36"/>
      <c r="K2" s="36"/>
      <c r="L2" s="36"/>
      <c r="M2" s="35"/>
      <c r="N2" s="36"/>
      <c r="O2" s="36"/>
      <c r="P2" s="36"/>
      <c r="Q2" s="36"/>
      <c r="R2" s="36"/>
      <c r="S2" s="36"/>
      <c r="T2" s="35"/>
      <c r="U2" s="36"/>
      <c r="V2" s="36"/>
      <c r="W2" s="36"/>
      <c r="X2" s="36"/>
      <c r="Y2" s="36"/>
      <c r="Z2" s="36"/>
      <c r="AA2" s="37"/>
    </row>
    <row r="3" spans="1:27" ht="24.75" customHeight="1">
      <c r="A3" s="38" t="s">
        <v>5</v>
      </c>
      <c r="B3" s="39"/>
      <c r="C3" s="40" t="s">
        <v>6</v>
      </c>
      <c r="D3" s="40" t="s">
        <v>6</v>
      </c>
      <c r="E3" s="41" t="s">
        <v>7</v>
      </c>
      <c r="F3" s="42" t="s">
        <v>8</v>
      </c>
      <c r="G3" s="42" t="s">
        <v>9</v>
      </c>
      <c r="H3" s="42" t="s">
        <v>10</v>
      </c>
      <c r="I3" s="42" t="s">
        <v>11</v>
      </c>
      <c r="J3" s="42" t="s">
        <v>12</v>
      </c>
      <c r="K3" s="42" t="s">
        <v>13</v>
      </c>
      <c r="L3" s="42" t="s">
        <v>14</v>
      </c>
      <c r="M3" s="42" t="s">
        <v>15</v>
      </c>
      <c r="N3" s="42" t="s">
        <v>16</v>
      </c>
      <c r="O3" s="42" t="s">
        <v>17</v>
      </c>
      <c r="P3" s="42" t="s">
        <v>18</v>
      </c>
      <c r="Q3" s="42" t="s">
        <v>19</v>
      </c>
      <c r="R3" s="42" t="s">
        <v>20</v>
      </c>
      <c r="S3" s="42" t="s">
        <v>21</v>
      </c>
      <c r="T3" s="42" t="s">
        <v>22</v>
      </c>
      <c r="U3" s="42" t="s">
        <v>23</v>
      </c>
      <c r="V3" s="42" t="s">
        <v>24</v>
      </c>
      <c r="W3" s="42" t="s">
        <v>25</v>
      </c>
      <c r="X3" s="42" t="s">
        <v>26</v>
      </c>
      <c r="Y3" s="42" t="s">
        <v>27</v>
      </c>
      <c r="Z3" s="42" t="s">
        <v>28</v>
      </c>
      <c r="AA3" s="43" t="s">
        <v>29</v>
      </c>
    </row>
    <row r="4" spans="1:27" ht="13.5">
      <c r="A4" s="44" t="s">
        <v>30</v>
      </c>
      <c r="B4" s="3"/>
      <c r="C4" s="45"/>
      <c r="D4" s="45"/>
      <c r="E4" s="46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/>
      <c r="AA4" s="49"/>
    </row>
    <row r="5" spans="1:27" ht="13.5">
      <c r="A5" s="2" t="s">
        <v>31</v>
      </c>
      <c r="B5" s="3"/>
      <c r="C5" s="16">
        <f aca="true" t="shared" si="0" ref="C5:Y5">SUM(C6:C8)</f>
        <v>11013128</v>
      </c>
      <c r="D5" s="16">
        <f>SUM(D6:D8)</f>
        <v>0</v>
      </c>
      <c r="E5" s="17">
        <f t="shared" si="0"/>
        <v>2726087</v>
      </c>
      <c r="F5" s="18">
        <f t="shared" si="0"/>
        <v>6511602</v>
      </c>
      <c r="G5" s="18">
        <f t="shared" si="0"/>
        <v>0</v>
      </c>
      <c r="H5" s="18">
        <f t="shared" si="0"/>
        <v>2470</v>
      </c>
      <c r="I5" s="18">
        <f t="shared" si="0"/>
        <v>74609</v>
      </c>
      <c r="J5" s="18">
        <f t="shared" si="0"/>
        <v>77079</v>
      </c>
      <c r="K5" s="18">
        <f t="shared" si="0"/>
        <v>717607</v>
      </c>
      <c r="L5" s="18">
        <f t="shared" si="0"/>
        <v>216928</v>
      </c>
      <c r="M5" s="18">
        <f t="shared" si="0"/>
        <v>646668</v>
      </c>
      <c r="N5" s="18">
        <f t="shared" si="0"/>
        <v>1581203</v>
      </c>
      <c r="O5" s="18">
        <f t="shared" si="0"/>
        <v>23452</v>
      </c>
      <c r="P5" s="18">
        <f t="shared" si="0"/>
        <v>603628</v>
      </c>
      <c r="Q5" s="18">
        <f t="shared" si="0"/>
        <v>90976</v>
      </c>
      <c r="R5" s="18">
        <f t="shared" si="0"/>
        <v>718056</v>
      </c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2376338</v>
      </c>
      <c r="X5" s="18">
        <f t="shared" si="0"/>
        <v>4883679</v>
      </c>
      <c r="Y5" s="18">
        <f t="shared" si="0"/>
        <v>-2507341</v>
      </c>
      <c r="Z5" s="4">
        <f>+IF(X5&lt;&gt;0,+(Y5/X5)*100,0)</f>
        <v>-51.341232705916994</v>
      </c>
      <c r="AA5" s="16">
        <f>SUM(AA6:AA8)</f>
        <v>6511602</v>
      </c>
    </row>
    <row r="6" spans="1:27" ht="13.5">
      <c r="A6" s="5" t="s">
        <v>32</v>
      </c>
      <c r="B6" s="3"/>
      <c r="C6" s="19">
        <v>388326</v>
      </c>
      <c r="D6" s="19"/>
      <c r="E6" s="20">
        <v>176087</v>
      </c>
      <c r="F6" s="21">
        <v>2322020</v>
      </c>
      <c r="G6" s="21"/>
      <c r="H6" s="21">
        <v>2470</v>
      </c>
      <c r="I6" s="21">
        <v>8605</v>
      </c>
      <c r="J6" s="21">
        <v>11075</v>
      </c>
      <c r="K6" s="21">
        <v>10537</v>
      </c>
      <c r="L6" s="21">
        <v>23999</v>
      </c>
      <c r="M6" s="21">
        <v>6499</v>
      </c>
      <c r="N6" s="21">
        <v>41035</v>
      </c>
      <c r="O6" s="21">
        <v>23452</v>
      </c>
      <c r="P6" s="21">
        <v>20101</v>
      </c>
      <c r="Q6" s="21">
        <v>19887</v>
      </c>
      <c r="R6" s="21">
        <v>63440</v>
      </c>
      <c r="S6" s="21"/>
      <c r="T6" s="21"/>
      <c r="U6" s="21"/>
      <c r="V6" s="21"/>
      <c r="W6" s="21">
        <v>115550</v>
      </c>
      <c r="X6" s="21">
        <v>1741509</v>
      </c>
      <c r="Y6" s="21">
        <v>-1625959</v>
      </c>
      <c r="Z6" s="6">
        <v>-93.36</v>
      </c>
      <c r="AA6" s="28">
        <v>2322020</v>
      </c>
    </row>
    <row r="7" spans="1:27" ht="13.5">
      <c r="A7" s="5" t="s">
        <v>33</v>
      </c>
      <c r="B7" s="3"/>
      <c r="C7" s="22">
        <v>10624802</v>
      </c>
      <c r="D7" s="22"/>
      <c r="E7" s="23">
        <v>2550000</v>
      </c>
      <c r="F7" s="24">
        <v>4189582</v>
      </c>
      <c r="G7" s="24"/>
      <c r="H7" s="24"/>
      <c r="I7" s="24">
        <v>66004</v>
      </c>
      <c r="J7" s="24">
        <v>66004</v>
      </c>
      <c r="K7" s="24">
        <v>707070</v>
      </c>
      <c r="L7" s="24">
        <v>192929</v>
      </c>
      <c r="M7" s="24">
        <v>640169</v>
      </c>
      <c r="N7" s="24">
        <v>1540168</v>
      </c>
      <c r="O7" s="24"/>
      <c r="P7" s="24">
        <v>583527</v>
      </c>
      <c r="Q7" s="24">
        <v>71089</v>
      </c>
      <c r="R7" s="24">
        <v>654616</v>
      </c>
      <c r="S7" s="24"/>
      <c r="T7" s="24"/>
      <c r="U7" s="24"/>
      <c r="V7" s="24"/>
      <c r="W7" s="24">
        <v>2260788</v>
      </c>
      <c r="X7" s="24">
        <v>3142170</v>
      </c>
      <c r="Y7" s="24">
        <v>-881382</v>
      </c>
      <c r="Z7" s="7">
        <v>-28.05</v>
      </c>
      <c r="AA7" s="29">
        <v>4189582</v>
      </c>
    </row>
    <row r="8" spans="1:27" ht="13.5">
      <c r="A8" s="5" t="s">
        <v>34</v>
      </c>
      <c r="B8" s="3"/>
      <c r="C8" s="19"/>
      <c r="D8" s="19"/>
      <c r="E8" s="20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6"/>
      <c r="AA8" s="28"/>
    </row>
    <row r="9" spans="1:27" ht="13.5">
      <c r="A9" s="2" t="s">
        <v>35</v>
      </c>
      <c r="B9" s="3"/>
      <c r="C9" s="16">
        <f aca="true" t="shared" si="1" ref="C9:Y9">SUM(C10:C14)</f>
        <v>3454924</v>
      </c>
      <c r="D9" s="16">
        <f>SUM(D10:D14)</f>
        <v>0</v>
      </c>
      <c r="E9" s="17">
        <f t="shared" si="1"/>
        <v>18572432</v>
      </c>
      <c r="F9" s="18">
        <f t="shared" si="1"/>
        <v>18621895</v>
      </c>
      <c r="G9" s="18">
        <f t="shared" si="1"/>
        <v>0</v>
      </c>
      <c r="H9" s="18">
        <f t="shared" si="1"/>
        <v>553665</v>
      </c>
      <c r="I9" s="18">
        <f t="shared" si="1"/>
        <v>-10094</v>
      </c>
      <c r="J9" s="18">
        <f t="shared" si="1"/>
        <v>543571</v>
      </c>
      <c r="K9" s="18">
        <f t="shared" si="1"/>
        <v>11193</v>
      </c>
      <c r="L9" s="18">
        <f t="shared" si="1"/>
        <v>35103</v>
      </c>
      <c r="M9" s="18">
        <f t="shared" si="1"/>
        <v>925245</v>
      </c>
      <c r="N9" s="18">
        <f t="shared" si="1"/>
        <v>971541</v>
      </c>
      <c r="O9" s="18">
        <f t="shared" si="1"/>
        <v>1032776</v>
      </c>
      <c r="P9" s="18">
        <f t="shared" si="1"/>
        <v>973356</v>
      </c>
      <c r="Q9" s="18">
        <f t="shared" si="1"/>
        <v>551654</v>
      </c>
      <c r="R9" s="18">
        <f t="shared" si="1"/>
        <v>2557786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4072898</v>
      </c>
      <c r="X9" s="18">
        <f t="shared" si="1"/>
        <v>4788052</v>
      </c>
      <c r="Y9" s="18">
        <f t="shared" si="1"/>
        <v>-715154</v>
      </c>
      <c r="Z9" s="4">
        <f>+IF(X9&lt;&gt;0,+(Y9/X9)*100,0)</f>
        <v>-14.936220408633824</v>
      </c>
      <c r="AA9" s="30">
        <f>SUM(AA10:AA14)</f>
        <v>18621895</v>
      </c>
    </row>
    <row r="10" spans="1:27" ht="13.5">
      <c r="A10" s="5" t="s">
        <v>36</v>
      </c>
      <c r="B10" s="3"/>
      <c r="C10" s="19">
        <v>128939</v>
      </c>
      <c r="D10" s="19"/>
      <c r="E10" s="20">
        <v>4150000</v>
      </c>
      <c r="F10" s="21">
        <v>4985500</v>
      </c>
      <c r="G10" s="21"/>
      <c r="H10" s="21">
        <v>49691</v>
      </c>
      <c r="I10" s="21">
        <v>8635</v>
      </c>
      <c r="J10" s="21">
        <v>58326</v>
      </c>
      <c r="K10" s="21">
        <v>11193</v>
      </c>
      <c r="L10" s="21">
        <v>10550</v>
      </c>
      <c r="M10" s="21"/>
      <c r="N10" s="21">
        <v>21743</v>
      </c>
      <c r="O10" s="21">
        <v>237500</v>
      </c>
      <c r="P10" s="21"/>
      <c r="Q10" s="21"/>
      <c r="R10" s="21">
        <v>237500</v>
      </c>
      <c r="S10" s="21"/>
      <c r="T10" s="21"/>
      <c r="U10" s="21"/>
      <c r="V10" s="21"/>
      <c r="W10" s="21">
        <v>317569</v>
      </c>
      <c r="X10" s="21">
        <v>3614119</v>
      </c>
      <c r="Y10" s="21">
        <v>-3296550</v>
      </c>
      <c r="Z10" s="6">
        <v>-91.21</v>
      </c>
      <c r="AA10" s="28">
        <v>4985500</v>
      </c>
    </row>
    <row r="11" spans="1:27" ht="13.5">
      <c r="A11" s="5" t="s">
        <v>37</v>
      </c>
      <c r="B11" s="3"/>
      <c r="C11" s="19">
        <v>3325985</v>
      </c>
      <c r="D11" s="19"/>
      <c r="E11" s="20">
        <v>13500693</v>
      </c>
      <c r="F11" s="21">
        <v>12714656</v>
      </c>
      <c r="G11" s="21"/>
      <c r="H11" s="21">
        <v>503974</v>
      </c>
      <c r="I11" s="21">
        <v>-18729</v>
      </c>
      <c r="J11" s="21">
        <v>485245</v>
      </c>
      <c r="K11" s="21"/>
      <c r="L11" s="21">
        <v>24553</v>
      </c>
      <c r="M11" s="21">
        <v>925245</v>
      </c>
      <c r="N11" s="21">
        <v>949798</v>
      </c>
      <c r="O11" s="21">
        <v>780257</v>
      </c>
      <c r="P11" s="21">
        <v>908602</v>
      </c>
      <c r="Q11" s="21">
        <v>551664</v>
      </c>
      <c r="R11" s="21">
        <v>2240523</v>
      </c>
      <c r="S11" s="21"/>
      <c r="T11" s="21"/>
      <c r="U11" s="21"/>
      <c r="V11" s="21"/>
      <c r="W11" s="21">
        <v>3675566</v>
      </c>
      <c r="X11" s="21">
        <v>482634</v>
      </c>
      <c r="Y11" s="21">
        <v>3192932</v>
      </c>
      <c r="Z11" s="6">
        <v>661.56</v>
      </c>
      <c r="AA11" s="28">
        <v>12714656</v>
      </c>
    </row>
    <row r="12" spans="1:27" ht="13.5">
      <c r="A12" s="5" t="s">
        <v>38</v>
      </c>
      <c r="B12" s="3"/>
      <c r="C12" s="19"/>
      <c r="D12" s="19"/>
      <c r="E12" s="20">
        <v>921739</v>
      </c>
      <c r="F12" s="21">
        <v>921739</v>
      </c>
      <c r="G12" s="21"/>
      <c r="H12" s="21"/>
      <c r="I12" s="21"/>
      <c r="J12" s="21"/>
      <c r="K12" s="21"/>
      <c r="L12" s="21"/>
      <c r="M12" s="21"/>
      <c r="N12" s="21"/>
      <c r="O12" s="21">
        <v>15019</v>
      </c>
      <c r="P12" s="21">
        <v>64754</v>
      </c>
      <c r="Q12" s="21">
        <v>-10</v>
      </c>
      <c r="R12" s="21">
        <v>79763</v>
      </c>
      <c r="S12" s="21"/>
      <c r="T12" s="21"/>
      <c r="U12" s="21"/>
      <c r="V12" s="21"/>
      <c r="W12" s="21">
        <v>79763</v>
      </c>
      <c r="X12" s="21">
        <v>691299</v>
      </c>
      <c r="Y12" s="21">
        <v>-611536</v>
      </c>
      <c r="Z12" s="6">
        <v>-88.46</v>
      </c>
      <c r="AA12" s="28">
        <v>921739</v>
      </c>
    </row>
    <row r="13" spans="1:27" ht="13.5">
      <c r="A13" s="5" t="s">
        <v>39</v>
      </c>
      <c r="B13" s="3"/>
      <c r="C13" s="19"/>
      <c r="D13" s="19"/>
      <c r="E13" s="20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6"/>
      <c r="AA13" s="28"/>
    </row>
    <row r="14" spans="1:27" ht="13.5">
      <c r="A14" s="5" t="s">
        <v>40</v>
      </c>
      <c r="B14" s="3"/>
      <c r="C14" s="22"/>
      <c r="D14" s="22"/>
      <c r="E14" s="23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7"/>
      <c r="AA14" s="29"/>
    </row>
    <row r="15" spans="1:27" ht="13.5">
      <c r="A15" s="2" t="s">
        <v>41</v>
      </c>
      <c r="B15" s="8"/>
      <c r="C15" s="16">
        <f aca="true" t="shared" si="2" ref="C15:Y15">SUM(C16:C18)</f>
        <v>33876766</v>
      </c>
      <c r="D15" s="16">
        <f>SUM(D16:D18)</f>
        <v>0</v>
      </c>
      <c r="E15" s="17">
        <f t="shared" si="2"/>
        <v>13781560</v>
      </c>
      <c r="F15" s="18">
        <f t="shared" si="2"/>
        <v>15358431</v>
      </c>
      <c r="G15" s="18">
        <f t="shared" si="2"/>
        <v>0</v>
      </c>
      <c r="H15" s="18">
        <f t="shared" si="2"/>
        <v>0</v>
      </c>
      <c r="I15" s="18">
        <f t="shared" si="2"/>
        <v>1433518</v>
      </c>
      <c r="J15" s="18">
        <f t="shared" si="2"/>
        <v>1433518</v>
      </c>
      <c r="K15" s="18">
        <f t="shared" si="2"/>
        <v>3716457</v>
      </c>
      <c r="L15" s="18">
        <f t="shared" si="2"/>
        <v>1091147</v>
      </c>
      <c r="M15" s="18">
        <f t="shared" si="2"/>
        <v>600902</v>
      </c>
      <c r="N15" s="18">
        <f t="shared" si="2"/>
        <v>5408506</v>
      </c>
      <c r="O15" s="18">
        <f t="shared" si="2"/>
        <v>603</v>
      </c>
      <c r="P15" s="18">
        <f t="shared" si="2"/>
        <v>428707</v>
      </c>
      <c r="Q15" s="18">
        <f t="shared" si="2"/>
        <v>61320</v>
      </c>
      <c r="R15" s="18">
        <f t="shared" si="2"/>
        <v>490630</v>
      </c>
      <c r="S15" s="18">
        <f t="shared" si="2"/>
        <v>0</v>
      </c>
      <c r="T15" s="18">
        <f t="shared" si="2"/>
        <v>0</v>
      </c>
      <c r="U15" s="18">
        <f t="shared" si="2"/>
        <v>0</v>
      </c>
      <c r="V15" s="18">
        <f t="shared" si="2"/>
        <v>0</v>
      </c>
      <c r="W15" s="18">
        <f t="shared" si="2"/>
        <v>7332654</v>
      </c>
      <c r="X15" s="18">
        <f t="shared" si="2"/>
        <v>10392000</v>
      </c>
      <c r="Y15" s="18">
        <f t="shared" si="2"/>
        <v>-3059346</v>
      </c>
      <c r="Z15" s="4">
        <f>+IF(X15&lt;&gt;0,+(Y15/X15)*100,0)</f>
        <v>-29.43943418013857</v>
      </c>
      <c r="AA15" s="30">
        <f>SUM(AA16:AA18)</f>
        <v>15358431</v>
      </c>
    </row>
    <row r="16" spans="1:27" ht="13.5">
      <c r="A16" s="5" t="s">
        <v>42</v>
      </c>
      <c r="B16" s="3"/>
      <c r="C16" s="19">
        <v>548838</v>
      </c>
      <c r="D16" s="19"/>
      <c r="E16" s="20"/>
      <c r="F16" s="21">
        <v>1576871</v>
      </c>
      <c r="G16" s="21"/>
      <c r="H16" s="21"/>
      <c r="I16" s="21">
        <v>27951</v>
      </c>
      <c r="J16" s="21">
        <v>27951</v>
      </c>
      <c r="K16" s="21">
        <v>1037</v>
      </c>
      <c r="L16" s="21">
        <v>78</v>
      </c>
      <c r="M16" s="21"/>
      <c r="N16" s="21">
        <v>1115</v>
      </c>
      <c r="O16" s="21">
        <v>603</v>
      </c>
      <c r="P16" s="21">
        <v>-12</v>
      </c>
      <c r="Q16" s="21"/>
      <c r="R16" s="21">
        <v>591</v>
      </c>
      <c r="S16" s="21"/>
      <c r="T16" s="21"/>
      <c r="U16" s="21"/>
      <c r="V16" s="21"/>
      <c r="W16" s="21">
        <v>29657</v>
      </c>
      <c r="X16" s="21">
        <v>55827</v>
      </c>
      <c r="Y16" s="21">
        <v>-26170</v>
      </c>
      <c r="Z16" s="6">
        <v>-46.88</v>
      </c>
      <c r="AA16" s="28">
        <v>1576871</v>
      </c>
    </row>
    <row r="17" spans="1:27" ht="13.5">
      <c r="A17" s="5" t="s">
        <v>43</v>
      </c>
      <c r="B17" s="3"/>
      <c r="C17" s="19">
        <v>33327928</v>
      </c>
      <c r="D17" s="19"/>
      <c r="E17" s="20">
        <v>13781560</v>
      </c>
      <c r="F17" s="21">
        <v>13781560</v>
      </c>
      <c r="G17" s="21"/>
      <c r="H17" s="21"/>
      <c r="I17" s="21">
        <v>1405567</v>
      </c>
      <c r="J17" s="21">
        <v>1405567</v>
      </c>
      <c r="K17" s="21">
        <v>3715420</v>
      </c>
      <c r="L17" s="21">
        <v>1091069</v>
      </c>
      <c r="M17" s="21">
        <v>600902</v>
      </c>
      <c r="N17" s="21">
        <v>5407391</v>
      </c>
      <c r="O17" s="21"/>
      <c r="P17" s="21">
        <v>428719</v>
      </c>
      <c r="Q17" s="21">
        <v>61320</v>
      </c>
      <c r="R17" s="21">
        <v>490039</v>
      </c>
      <c r="S17" s="21"/>
      <c r="T17" s="21"/>
      <c r="U17" s="21"/>
      <c r="V17" s="21"/>
      <c r="W17" s="21">
        <v>7302997</v>
      </c>
      <c r="X17" s="21">
        <v>10336173</v>
      </c>
      <c r="Y17" s="21">
        <v>-3033176</v>
      </c>
      <c r="Z17" s="6">
        <v>-29.35</v>
      </c>
      <c r="AA17" s="28">
        <v>13781560</v>
      </c>
    </row>
    <row r="18" spans="1:27" ht="13.5">
      <c r="A18" s="5" t="s">
        <v>44</v>
      </c>
      <c r="B18" s="3"/>
      <c r="C18" s="19"/>
      <c r="D18" s="19"/>
      <c r="E18" s="20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6"/>
      <c r="AA18" s="28"/>
    </row>
    <row r="19" spans="1:27" ht="13.5">
      <c r="A19" s="2" t="s">
        <v>45</v>
      </c>
      <c r="B19" s="8"/>
      <c r="C19" s="16">
        <f aca="true" t="shared" si="3" ref="C19:Y19">SUM(C20:C23)</f>
        <v>47962547</v>
      </c>
      <c r="D19" s="16">
        <f>SUM(D20:D23)</f>
        <v>0</v>
      </c>
      <c r="E19" s="17">
        <f t="shared" si="3"/>
        <v>36532922</v>
      </c>
      <c r="F19" s="18">
        <f t="shared" si="3"/>
        <v>40662632</v>
      </c>
      <c r="G19" s="18">
        <f t="shared" si="3"/>
        <v>100589</v>
      </c>
      <c r="H19" s="18">
        <f t="shared" si="3"/>
        <v>2479016</v>
      </c>
      <c r="I19" s="18">
        <f t="shared" si="3"/>
        <v>970278</v>
      </c>
      <c r="J19" s="18">
        <f t="shared" si="3"/>
        <v>3549883</v>
      </c>
      <c r="K19" s="18">
        <f t="shared" si="3"/>
        <v>1953086</v>
      </c>
      <c r="L19" s="18">
        <f t="shared" si="3"/>
        <v>856548</v>
      </c>
      <c r="M19" s="18">
        <f t="shared" si="3"/>
        <v>2214175</v>
      </c>
      <c r="N19" s="18">
        <f t="shared" si="3"/>
        <v>5023809</v>
      </c>
      <c r="O19" s="18">
        <f t="shared" si="3"/>
        <v>508808</v>
      </c>
      <c r="P19" s="18">
        <f t="shared" si="3"/>
        <v>712600</v>
      </c>
      <c r="Q19" s="18">
        <f t="shared" si="3"/>
        <v>1143664</v>
      </c>
      <c r="R19" s="18">
        <f t="shared" si="3"/>
        <v>2365072</v>
      </c>
      <c r="S19" s="18">
        <f t="shared" si="3"/>
        <v>0</v>
      </c>
      <c r="T19" s="18">
        <f t="shared" si="3"/>
        <v>0</v>
      </c>
      <c r="U19" s="18">
        <f t="shared" si="3"/>
        <v>0</v>
      </c>
      <c r="V19" s="18">
        <f t="shared" si="3"/>
        <v>0</v>
      </c>
      <c r="W19" s="18">
        <f t="shared" si="3"/>
        <v>10938764</v>
      </c>
      <c r="X19" s="18">
        <f t="shared" si="3"/>
        <v>27670834</v>
      </c>
      <c r="Y19" s="18">
        <f t="shared" si="3"/>
        <v>-16732070</v>
      </c>
      <c r="Z19" s="4">
        <f>+IF(X19&lt;&gt;0,+(Y19/X19)*100,0)</f>
        <v>-60.46825332405955</v>
      </c>
      <c r="AA19" s="30">
        <f>SUM(AA20:AA23)</f>
        <v>40662632</v>
      </c>
    </row>
    <row r="20" spans="1:27" ht="13.5">
      <c r="A20" s="5" t="s">
        <v>46</v>
      </c>
      <c r="B20" s="3"/>
      <c r="C20" s="19">
        <v>11378382</v>
      </c>
      <c r="D20" s="19"/>
      <c r="E20" s="20">
        <v>8700177</v>
      </c>
      <c r="F20" s="21">
        <v>9134959</v>
      </c>
      <c r="G20" s="21">
        <v>100589</v>
      </c>
      <c r="H20" s="21">
        <v>1618330</v>
      </c>
      <c r="I20" s="21">
        <v>167480</v>
      </c>
      <c r="J20" s="21">
        <v>1886399</v>
      </c>
      <c r="K20" s="21">
        <v>656421</v>
      </c>
      <c r="L20" s="21">
        <v>148940</v>
      </c>
      <c r="M20" s="21">
        <v>486863</v>
      </c>
      <c r="N20" s="21">
        <v>1292224</v>
      </c>
      <c r="O20" s="21">
        <v>440012</v>
      </c>
      <c r="P20" s="21">
        <v>124140</v>
      </c>
      <c r="Q20" s="21">
        <v>130637</v>
      </c>
      <c r="R20" s="21">
        <v>694789</v>
      </c>
      <c r="S20" s="21"/>
      <c r="T20" s="21"/>
      <c r="U20" s="21"/>
      <c r="V20" s="21"/>
      <c r="W20" s="21">
        <v>3873412</v>
      </c>
      <c r="X20" s="21">
        <v>6525117</v>
      </c>
      <c r="Y20" s="21">
        <v>-2651705</v>
      </c>
      <c r="Z20" s="6">
        <v>-40.64</v>
      </c>
      <c r="AA20" s="28">
        <v>9134959</v>
      </c>
    </row>
    <row r="21" spans="1:27" ht="13.5">
      <c r="A21" s="5" t="s">
        <v>47</v>
      </c>
      <c r="B21" s="3"/>
      <c r="C21" s="19">
        <v>12522415</v>
      </c>
      <c r="D21" s="19"/>
      <c r="E21" s="20">
        <v>19581304</v>
      </c>
      <c r="F21" s="21">
        <v>17466074</v>
      </c>
      <c r="G21" s="21"/>
      <c r="H21" s="21">
        <v>304217</v>
      </c>
      <c r="I21" s="21">
        <v>34198</v>
      </c>
      <c r="J21" s="21">
        <v>338415</v>
      </c>
      <c r="K21" s="21">
        <v>4149</v>
      </c>
      <c r="L21" s="21">
        <v>57792</v>
      </c>
      <c r="M21" s="21">
        <v>225673</v>
      </c>
      <c r="N21" s="21">
        <v>287614</v>
      </c>
      <c r="O21" s="21">
        <v>25321</v>
      </c>
      <c r="P21" s="21">
        <v>151091</v>
      </c>
      <c r="Q21" s="21">
        <v>239479</v>
      </c>
      <c r="R21" s="21">
        <v>415891</v>
      </c>
      <c r="S21" s="21"/>
      <c r="T21" s="21"/>
      <c r="U21" s="21"/>
      <c r="V21" s="21"/>
      <c r="W21" s="21">
        <v>1041920</v>
      </c>
      <c r="X21" s="21">
        <v>13099545</v>
      </c>
      <c r="Y21" s="21">
        <v>-12057625</v>
      </c>
      <c r="Z21" s="6">
        <v>-92.05</v>
      </c>
      <c r="AA21" s="28">
        <v>17466074</v>
      </c>
    </row>
    <row r="22" spans="1:27" ht="13.5">
      <c r="A22" s="5" t="s">
        <v>48</v>
      </c>
      <c r="B22" s="3"/>
      <c r="C22" s="22">
        <v>22949576</v>
      </c>
      <c r="D22" s="22"/>
      <c r="E22" s="23">
        <v>7241441</v>
      </c>
      <c r="F22" s="24">
        <v>8117246</v>
      </c>
      <c r="G22" s="24"/>
      <c r="H22" s="24">
        <v>556469</v>
      </c>
      <c r="I22" s="24">
        <v>768600</v>
      </c>
      <c r="J22" s="24">
        <v>1325069</v>
      </c>
      <c r="K22" s="24">
        <v>1292516</v>
      </c>
      <c r="L22" s="24">
        <v>500844</v>
      </c>
      <c r="M22" s="24">
        <v>981550</v>
      </c>
      <c r="N22" s="24">
        <v>2774910</v>
      </c>
      <c r="O22" s="24">
        <v>43475</v>
      </c>
      <c r="P22" s="24">
        <v>391292</v>
      </c>
      <c r="Q22" s="24">
        <v>552921</v>
      </c>
      <c r="R22" s="24">
        <v>987688</v>
      </c>
      <c r="S22" s="24"/>
      <c r="T22" s="24"/>
      <c r="U22" s="24"/>
      <c r="V22" s="24"/>
      <c r="W22" s="24">
        <v>5087667</v>
      </c>
      <c r="X22" s="24">
        <v>6087915</v>
      </c>
      <c r="Y22" s="24">
        <v>-1000248</v>
      </c>
      <c r="Z22" s="7">
        <v>-16.43</v>
      </c>
      <c r="AA22" s="29">
        <v>8117246</v>
      </c>
    </row>
    <row r="23" spans="1:27" ht="13.5">
      <c r="A23" s="5" t="s">
        <v>49</v>
      </c>
      <c r="B23" s="3"/>
      <c r="C23" s="19">
        <v>1112174</v>
      </c>
      <c r="D23" s="19"/>
      <c r="E23" s="20">
        <v>1010000</v>
      </c>
      <c r="F23" s="21">
        <v>5944353</v>
      </c>
      <c r="G23" s="21"/>
      <c r="H23" s="21"/>
      <c r="I23" s="21"/>
      <c r="J23" s="21"/>
      <c r="K23" s="21"/>
      <c r="L23" s="21">
        <v>148972</v>
      </c>
      <c r="M23" s="21">
        <v>520089</v>
      </c>
      <c r="N23" s="21">
        <v>669061</v>
      </c>
      <c r="O23" s="21"/>
      <c r="P23" s="21">
        <v>46077</v>
      </c>
      <c r="Q23" s="21">
        <v>220627</v>
      </c>
      <c r="R23" s="21">
        <v>266704</v>
      </c>
      <c r="S23" s="21"/>
      <c r="T23" s="21"/>
      <c r="U23" s="21"/>
      <c r="V23" s="21"/>
      <c r="W23" s="21">
        <v>935765</v>
      </c>
      <c r="X23" s="21">
        <v>1958257</v>
      </c>
      <c r="Y23" s="21">
        <v>-1022492</v>
      </c>
      <c r="Z23" s="6">
        <v>-52.21</v>
      </c>
      <c r="AA23" s="28">
        <v>5944353</v>
      </c>
    </row>
    <row r="24" spans="1:27" ht="13.5">
      <c r="A24" s="2" t="s">
        <v>50</v>
      </c>
      <c r="B24" s="8"/>
      <c r="C24" s="16"/>
      <c r="D24" s="16"/>
      <c r="E24" s="17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4"/>
      <c r="AA24" s="30"/>
    </row>
    <row r="25" spans="1:27" ht="13.5">
      <c r="A25" s="9" t="s">
        <v>51</v>
      </c>
      <c r="B25" s="10" t="s">
        <v>52</v>
      </c>
      <c r="C25" s="50">
        <f aca="true" t="shared" si="4" ref="C25:Y25">+C5+C9+C15+C19+C24</f>
        <v>96307365</v>
      </c>
      <c r="D25" s="50">
        <f>+D5+D9+D15+D19+D24</f>
        <v>0</v>
      </c>
      <c r="E25" s="51">
        <f t="shared" si="4"/>
        <v>71613001</v>
      </c>
      <c r="F25" s="52">
        <f t="shared" si="4"/>
        <v>81154560</v>
      </c>
      <c r="G25" s="52">
        <f t="shared" si="4"/>
        <v>100589</v>
      </c>
      <c r="H25" s="52">
        <f t="shared" si="4"/>
        <v>3035151</v>
      </c>
      <c r="I25" s="52">
        <f t="shared" si="4"/>
        <v>2468311</v>
      </c>
      <c r="J25" s="52">
        <f t="shared" si="4"/>
        <v>5604051</v>
      </c>
      <c r="K25" s="52">
        <f t="shared" si="4"/>
        <v>6398343</v>
      </c>
      <c r="L25" s="52">
        <f t="shared" si="4"/>
        <v>2199726</v>
      </c>
      <c r="M25" s="52">
        <f t="shared" si="4"/>
        <v>4386990</v>
      </c>
      <c r="N25" s="52">
        <f t="shared" si="4"/>
        <v>12985059</v>
      </c>
      <c r="O25" s="52">
        <f t="shared" si="4"/>
        <v>1565639</v>
      </c>
      <c r="P25" s="52">
        <f t="shared" si="4"/>
        <v>2718291</v>
      </c>
      <c r="Q25" s="52">
        <f t="shared" si="4"/>
        <v>1847614</v>
      </c>
      <c r="R25" s="52">
        <f t="shared" si="4"/>
        <v>6131544</v>
      </c>
      <c r="S25" s="52">
        <f t="shared" si="4"/>
        <v>0</v>
      </c>
      <c r="T25" s="52">
        <f t="shared" si="4"/>
        <v>0</v>
      </c>
      <c r="U25" s="52">
        <f t="shared" si="4"/>
        <v>0</v>
      </c>
      <c r="V25" s="52">
        <f t="shared" si="4"/>
        <v>0</v>
      </c>
      <c r="W25" s="52">
        <f t="shared" si="4"/>
        <v>24720654</v>
      </c>
      <c r="X25" s="52">
        <f t="shared" si="4"/>
        <v>47734565</v>
      </c>
      <c r="Y25" s="52">
        <f t="shared" si="4"/>
        <v>-23013911</v>
      </c>
      <c r="Z25" s="53">
        <f>+IF(X25&lt;&gt;0,+(Y25/X25)*100,0)</f>
        <v>-48.212256673963616</v>
      </c>
      <c r="AA25" s="54">
        <f>+AA5+AA9+AA15+AA19+AA24</f>
        <v>81154560</v>
      </c>
    </row>
    <row r="26" spans="1:27" ht="4.5" customHeight="1">
      <c r="A26" s="11"/>
      <c r="B26" s="3"/>
      <c r="C26" s="19"/>
      <c r="D26" s="19"/>
      <c r="E26" s="20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6"/>
      <c r="AA26" s="28"/>
    </row>
    <row r="27" spans="1:27" ht="13.5">
      <c r="A27" s="55" t="s">
        <v>53</v>
      </c>
      <c r="B27" s="12"/>
      <c r="C27" s="19"/>
      <c r="D27" s="19"/>
      <c r="E27" s="20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6"/>
      <c r="AA27" s="28"/>
    </row>
    <row r="28" spans="1:27" ht="13.5">
      <c r="A28" s="56" t="s">
        <v>54</v>
      </c>
      <c r="B28" s="3"/>
      <c r="C28" s="19">
        <v>25874108</v>
      </c>
      <c r="D28" s="19"/>
      <c r="E28" s="20">
        <v>38506088</v>
      </c>
      <c r="F28" s="21">
        <v>36788696</v>
      </c>
      <c r="G28" s="21"/>
      <c r="H28" s="21">
        <v>908558</v>
      </c>
      <c r="I28" s="21">
        <v>1038426</v>
      </c>
      <c r="J28" s="21">
        <v>1946984</v>
      </c>
      <c r="K28" s="21">
        <v>1345030</v>
      </c>
      <c r="L28" s="21">
        <v>1353773</v>
      </c>
      <c r="M28" s="21">
        <v>1479202</v>
      </c>
      <c r="N28" s="21">
        <v>4178005</v>
      </c>
      <c r="O28" s="21">
        <v>780257</v>
      </c>
      <c r="P28" s="21">
        <v>927237</v>
      </c>
      <c r="Q28" s="21">
        <v>773461</v>
      </c>
      <c r="R28" s="21">
        <v>2480955</v>
      </c>
      <c r="S28" s="21"/>
      <c r="T28" s="21"/>
      <c r="U28" s="21"/>
      <c r="V28" s="21"/>
      <c r="W28" s="21">
        <v>8605944</v>
      </c>
      <c r="X28" s="21">
        <v>18320779</v>
      </c>
      <c r="Y28" s="21">
        <v>-9714835</v>
      </c>
      <c r="Z28" s="6">
        <v>-53.03</v>
      </c>
      <c r="AA28" s="19">
        <v>36788696</v>
      </c>
    </row>
    <row r="29" spans="1:27" ht="13.5">
      <c r="A29" s="56" t="s">
        <v>55</v>
      </c>
      <c r="B29" s="3"/>
      <c r="C29" s="19">
        <v>28266142</v>
      </c>
      <c r="D29" s="19"/>
      <c r="E29" s="20">
        <v>6671913</v>
      </c>
      <c r="F29" s="21">
        <v>8537130</v>
      </c>
      <c r="G29" s="21"/>
      <c r="H29" s="21"/>
      <c r="I29" s="21"/>
      <c r="J29" s="21"/>
      <c r="K29" s="21"/>
      <c r="L29" s="21"/>
      <c r="M29" s="21"/>
      <c r="N29" s="21"/>
      <c r="O29" s="21"/>
      <c r="P29" s="21">
        <v>251224</v>
      </c>
      <c r="Q29" s="21"/>
      <c r="R29" s="21">
        <v>251224</v>
      </c>
      <c r="S29" s="21"/>
      <c r="T29" s="21"/>
      <c r="U29" s="21"/>
      <c r="V29" s="21"/>
      <c r="W29" s="21">
        <v>251224</v>
      </c>
      <c r="X29" s="21">
        <v>5303925</v>
      </c>
      <c r="Y29" s="21">
        <v>-5052701</v>
      </c>
      <c r="Z29" s="6">
        <v>-95.26</v>
      </c>
      <c r="AA29" s="28">
        <v>8537130</v>
      </c>
    </row>
    <row r="30" spans="1:27" ht="13.5">
      <c r="A30" s="56" t="s">
        <v>56</v>
      </c>
      <c r="B30" s="3"/>
      <c r="C30" s="22">
        <v>456600</v>
      </c>
      <c r="D30" s="22"/>
      <c r="E30" s="23">
        <v>500000</v>
      </c>
      <c r="F30" s="24">
        <v>500000</v>
      </c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>
        <v>375000</v>
      </c>
      <c r="Y30" s="24">
        <v>-375000</v>
      </c>
      <c r="Z30" s="7">
        <v>-100</v>
      </c>
      <c r="AA30" s="29">
        <v>500000</v>
      </c>
    </row>
    <row r="31" spans="1:27" ht="13.5">
      <c r="A31" s="57" t="s">
        <v>57</v>
      </c>
      <c r="B31" s="3"/>
      <c r="C31" s="19"/>
      <c r="D31" s="19"/>
      <c r="E31" s="20"/>
      <c r="F31" s="21">
        <v>501456</v>
      </c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>
        <v>376092</v>
      </c>
      <c r="Y31" s="21">
        <v>-376092</v>
      </c>
      <c r="Z31" s="6">
        <v>-100</v>
      </c>
      <c r="AA31" s="28">
        <v>501456</v>
      </c>
    </row>
    <row r="32" spans="1:27" ht="13.5">
      <c r="A32" s="58" t="s">
        <v>58</v>
      </c>
      <c r="B32" s="3"/>
      <c r="C32" s="25">
        <f aca="true" t="shared" si="5" ref="C32:Y32">SUM(C28:C31)</f>
        <v>54596850</v>
      </c>
      <c r="D32" s="25">
        <f>SUM(D28:D31)</f>
        <v>0</v>
      </c>
      <c r="E32" s="26">
        <f t="shared" si="5"/>
        <v>45678001</v>
      </c>
      <c r="F32" s="27">
        <f t="shared" si="5"/>
        <v>46327282</v>
      </c>
      <c r="G32" s="27">
        <f t="shared" si="5"/>
        <v>0</v>
      </c>
      <c r="H32" s="27">
        <f t="shared" si="5"/>
        <v>908558</v>
      </c>
      <c r="I32" s="27">
        <f t="shared" si="5"/>
        <v>1038426</v>
      </c>
      <c r="J32" s="27">
        <f t="shared" si="5"/>
        <v>1946984</v>
      </c>
      <c r="K32" s="27">
        <f t="shared" si="5"/>
        <v>1345030</v>
      </c>
      <c r="L32" s="27">
        <f t="shared" si="5"/>
        <v>1353773</v>
      </c>
      <c r="M32" s="27">
        <f t="shared" si="5"/>
        <v>1479202</v>
      </c>
      <c r="N32" s="27">
        <f t="shared" si="5"/>
        <v>4178005</v>
      </c>
      <c r="O32" s="27">
        <f t="shared" si="5"/>
        <v>780257</v>
      </c>
      <c r="P32" s="27">
        <f t="shared" si="5"/>
        <v>1178461</v>
      </c>
      <c r="Q32" s="27">
        <f t="shared" si="5"/>
        <v>773461</v>
      </c>
      <c r="R32" s="27">
        <f t="shared" si="5"/>
        <v>2732179</v>
      </c>
      <c r="S32" s="27">
        <f t="shared" si="5"/>
        <v>0</v>
      </c>
      <c r="T32" s="27">
        <f t="shared" si="5"/>
        <v>0</v>
      </c>
      <c r="U32" s="27">
        <f t="shared" si="5"/>
        <v>0</v>
      </c>
      <c r="V32" s="27">
        <f t="shared" si="5"/>
        <v>0</v>
      </c>
      <c r="W32" s="27">
        <f t="shared" si="5"/>
        <v>8857168</v>
      </c>
      <c r="X32" s="27">
        <f t="shared" si="5"/>
        <v>24375796</v>
      </c>
      <c r="Y32" s="27">
        <f t="shared" si="5"/>
        <v>-15518628</v>
      </c>
      <c r="Z32" s="13">
        <f>+IF(X32&lt;&gt;0,+(Y32/X32)*100,0)</f>
        <v>-63.664087113298784</v>
      </c>
      <c r="AA32" s="31">
        <f>SUM(AA28:AA31)</f>
        <v>46327282</v>
      </c>
    </row>
    <row r="33" spans="1:27" ht="13.5">
      <c r="A33" s="59"/>
      <c r="B33" s="3"/>
      <c r="C33" s="19"/>
      <c r="D33" s="19"/>
      <c r="E33" s="20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6"/>
      <c r="AA33" s="28"/>
    </row>
    <row r="34" spans="1:27" ht="13.5">
      <c r="A34" s="59" t="s">
        <v>59</v>
      </c>
      <c r="B34" s="3" t="s">
        <v>60</v>
      </c>
      <c r="C34" s="19"/>
      <c r="D34" s="19"/>
      <c r="E34" s="20"/>
      <c r="F34" s="21">
        <v>3043478</v>
      </c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6"/>
      <c r="AA34" s="28">
        <v>3043478</v>
      </c>
    </row>
    <row r="35" spans="1:27" ht="13.5">
      <c r="A35" s="59" t="s">
        <v>61</v>
      </c>
      <c r="B35" s="3"/>
      <c r="C35" s="19">
        <v>32479476</v>
      </c>
      <c r="D35" s="19"/>
      <c r="E35" s="20">
        <v>25935000</v>
      </c>
      <c r="F35" s="21">
        <v>31783800</v>
      </c>
      <c r="G35" s="21">
        <v>100589</v>
      </c>
      <c r="H35" s="21">
        <v>2126593</v>
      </c>
      <c r="I35" s="21">
        <v>1429885</v>
      </c>
      <c r="J35" s="21">
        <v>3657067</v>
      </c>
      <c r="K35" s="21">
        <v>5053313</v>
      </c>
      <c r="L35" s="21">
        <v>845953</v>
      </c>
      <c r="M35" s="21">
        <v>2907788</v>
      </c>
      <c r="N35" s="21">
        <v>8807054</v>
      </c>
      <c r="O35" s="21">
        <v>785382</v>
      </c>
      <c r="P35" s="21">
        <v>1539830</v>
      </c>
      <c r="Q35" s="21">
        <v>1074153</v>
      </c>
      <c r="R35" s="21">
        <v>3399365</v>
      </c>
      <c r="S35" s="21"/>
      <c r="T35" s="21"/>
      <c r="U35" s="21"/>
      <c r="V35" s="21"/>
      <c r="W35" s="21">
        <v>15863486</v>
      </c>
      <c r="X35" s="21">
        <v>23358769</v>
      </c>
      <c r="Y35" s="21">
        <v>-7495283</v>
      </c>
      <c r="Z35" s="6">
        <v>-32.09</v>
      </c>
      <c r="AA35" s="28">
        <v>31783800</v>
      </c>
    </row>
    <row r="36" spans="1:27" ht="13.5">
      <c r="A36" s="60" t="s">
        <v>62</v>
      </c>
      <c r="B36" s="10"/>
      <c r="C36" s="61">
        <f aca="true" t="shared" si="6" ref="C36:Y36">SUM(C32:C35)</f>
        <v>87076326</v>
      </c>
      <c r="D36" s="61">
        <f>SUM(D32:D35)</f>
        <v>0</v>
      </c>
      <c r="E36" s="62">
        <f t="shared" si="6"/>
        <v>71613001</v>
      </c>
      <c r="F36" s="63">
        <f t="shared" si="6"/>
        <v>81154560</v>
      </c>
      <c r="G36" s="63">
        <f t="shared" si="6"/>
        <v>100589</v>
      </c>
      <c r="H36" s="63">
        <f t="shared" si="6"/>
        <v>3035151</v>
      </c>
      <c r="I36" s="63">
        <f t="shared" si="6"/>
        <v>2468311</v>
      </c>
      <c r="J36" s="63">
        <f t="shared" si="6"/>
        <v>5604051</v>
      </c>
      <c r="K36" s="63">
        <f t="shared" si="6"/>
        <v>6398343</v>
      </c>
      <c r="L36" s="63">
        <f t="shared" si="6"/>
        <v>2199726</v>
      </c>
      <c r="M36" s="63">
        <f t="shared" si="6"/>
        <v>4386990</v>
      </c>
      <c r="N36" s="63">
        <f t="shared" si="6"/>
        <v>12985059</v>
      </c>
      <c r="O36" s="63">
        <f t="shared" si="6"/>
        <v>1565639</v>
      </c>
      <c r="P36" s="63">
        <f t="shared" si="6"/>
        <v>2718291</v>
      </c>
      <c r="Q36" s="63">
        <f t="shared" si="6"/>
        <v>1847614</v>
      </c>
      <c r="R36" s="63">
        <f t="shared" si="6"/>
        <v>6131544</v>
      </c>
      <c r="S36" s="63">
        <f t="shared" si="6"/>
        <v>0</v>
      </c>
      <c r="T36" s="63">
        <f t="shared" si="6"/>
        <v>0</v>
      </c>
      <c r="U36" s="63">
        <f t="shared" si="6"/>
        <v>0</v>
      </c>
      <c r="V36" s="63">
        <f t="shared" si="6"/>
        <v>0</v>
      </c>
      <c r="W36" s="63">
        <f t="shared" si="6"/>
        <v>24720654</v>
      </c>
      <c r="X36" s="63">
        <f t="shared" si="6"/>
        <v>47734565</v>
      </c>
      <c r="Y36" s="63">
        <f t="shared" si="6"/>
        <v>-23013911</v>
      </c>
      <c r="Z36" s="64">
        <f>+IF(X36&lt;&gt;0,+(Y36/X36)*100,0)</f>
        <v>-48.212256673963616</v>
      </c>
      <c r="AA36" s="65">
        <f>SUM(AA32:AA35)</f>
        <v>81154560</v>
      </c>
    </row>
    <row r="37" spans="1:27" ht="13.5">
      <c r="A37" s="14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</row>
    <row r="38" spans="1:27" ht="13.5">
      <c r="A38" s="67" t="s">
        <v>94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</row>
    <row r="39" spans="1:27" ht="13.5">
      <c r="A39" s="15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</row>
    <row r="40" spans="1:27" ht="13.5">
      <c r="A40" s="15" t="s">
        <v>95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</row>
    <row r="41" spans="1:27" ht="13.5">
      <c r="A41" s="68"/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</row>
    <row r="42" spans="1:27" ht="13.5">
      <c r="A42" s="68"/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</row>
    <row r="43" spans="1:27" ht="13.5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</row>
    <row r="44" spans="1:27" ht="13.5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</row>
    <row r="45" spans="1:27" ht="13.5">
      <c r="A45" s="68"/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cellComments="atEn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2020-05-19T21:08:43Z</dcterms:created>
  <dcterms:modified xsi:type="dcterms:W3CDTF">2020-05-19T21:10:14Z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Personal Use">
    <vt:lpwstr>1</vt:lpwstr>
  </property>
</Properties>
</file>